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CGaby\_Pac\_Modelos_padrao\Tabelas_mensalidades\Tabelas 2018\"/>
    </mc:Choice>
  </mc:AlternateContent>
  <bookViews>
    <workbookView xWindow="0" yWindow="0" windowWidth="21600" windowHeight="9735"/>
  </bookViews>
  <sheets>
    <sheet name="Tabela -II- 1º SEM 2018-PAC" sheetId="2" r:id="rId1"/>
    <sheet name="Plan1" sheetId="3" r:id="rId2"/>
  </sheets>
  <definedNames>
    <definedName name="_xlnm.Print_Area" localSheetId="0">'Tabela -II- 1º SEM 2018-PAC'!$A$1:$F$139</definedName>
  </definedNames>
  <calcPr calcId="152511"/>
</workbook>
</file>

<file path=xl/calcChain.xml><?xml version="1.0" encoding="utf-8"?>
<calcChain xmlns="http://schemas.openxmlformats.org/spreadsheetml/2006/main">
  <c r="E50" i="2" l="1"/>
  <c r="E28" i="2"/>
  <c r="C21" i="2"/>
  <c r="C101" i="2"/>
  <c r="E101" i="2" s="1"/>
  <c r="E54" i="2"/>
  <c r="E98" i="2"/>
  <c r="C70" i="2"/>
  <c r="E70" i="2" s="1"/>
  <c r="E69" i="2"/>
  <c r="E49" i="2"/>
  <c r="E51" i="2"/>
  <c r="B52" i="2"/>
  <c r="C52" i="2" s="1"/>
  <c r="E52" i="2" s="1"/>
  <c r="B53" i="2"/>
  <c r="C53" i="2" s="1"/>
  <c r="E53" i="2" s="1"/>
  <c r="C45" i="2"/>
  <c r="C44" i="2"/>
  <c r="E44" i="2" s="1"/>
  <c r="E40" i="2"/>
  <c r="C38" i="2"/>
  <c r="C31" i="2"/>
  <c r="E31" i="2" s="1"/>
  <c r="C29" i="2"/>
  <c r="E29" i="2" s="1"/>
  <c r="C33" i="2"/>
  <c r="E33" i="2" s="1"/>
  <c r="C34" i="2"/>
  <c r="E34" i="2" s="1"/>
  <c r="C27" i="2"/>
  <c r="E27" i="2" s="1"/>
  <c r="E26" i="2"/>
  <c r="C25" i="2"/>
  <c r="E25" i="2" s="1"/>
  <c r="E15" i="2"/>
  <c r="E16" i="2" s="1"/>
  <c r="E17" i="2" s="1"/>
  <c r="C14" i="2"/>
  <c r="E14" i="2" s="1"/>
  <c r="E21" i="2" l="1"/>
  <c r="C13" i="2"/>
  <c r="C19" i="2"/>
  <c r="E13" i="2" l="1"/>
  <c r="E19" i="2" s="1"/>
  <c r="C16" i="2"/>
  <c r="C17" i="2" s="1"/>
  <c r="E105" i="2"/>
  <c r="C104" i="2"/>
  <c r="E104" i="2" s="1"/>
  <c r="C102" i="2"/>
  <c r="C100" i="2"/>
  <c r="E100" i="2" s="1"/>
  <c r="C99" i="2"/>
  <c r="E99" i="2" s="1"/>
  <c r="C103" i="2"/>
  <c r="E103" i="2" s="1"/>
  <c r="C97" i="2"/>
  <c r="C95" i="2"/>
  <c r="B93" i="2"/>
  <c r="E92" i="2"/>
  <c r="C91" i="2"/>
  <c r="E91" i="2" s="1"/>
  <c r="C83" i="2"/>
  <c r="C81" i="2"/>
  <c r="E77" i="2"/>
  <c r="E75" i="2"/>
  <c r="C74" i="2"/>
  <c r="E74" i="2"/>
  <c r="E72" i="2"/>
  <c r="C68" i="2"/>
  <c r="C62" i="2"/>
  <c r="E48" i="2"/>
  <c r="C47" i="2"/>
  <c r="E38" i="2"/>
  <c r="C24" i="2"/>
  <c r="E24" i="2" s="1"/>
  <c r="C12" i="2"/>
  <c r="E12" i="2" s="1"/>
  <c r="B89" i="2"/>
  <c r="C89" i="2" s="1"/>
  <c r="B82" i="2"/>
  <c r="C82" i="2" s="1"/>
  <c r="B76" i="2"/>
  <c r="E76" i="2" s="1"/>
  <c r="B64" i="2"/>
  <c r="C64" i="2" s="1"/>
  <c r="B32" i="2"/>
  <c r="C32" i="2" s="1"/>
  <c r="E32" i="2" s="1"/>
  <c r="B30" i="2"/>
  <c r="C30" i="2" s="1"/>
  <c r="E30" i="2" s="1"/>
  <c r="E93" i="2"/>
  <c r="F93" i="2" s="1"/>
  <c r="D93" i="2" s="1"/>
  <c r="C76" i="2" l="1"/>
  <c r="E55" i="2"/>
  <c r="E64" i="2"/>
  <c r="E73" i="2"/>
  <c r="E78" i="2"/>
  <c r="E102" i="2"/>
  <c r="C93" i="2"/>
  <c r="E56" i="2"/>
  <c r="D61" i="2"/>
  <c r="E97" i="2" l="1"/>
  <c r="E95" i="2"/>
  <c r="E82" i="2"/>
  <c r="E83" i="2"/>
  <c r="E89" i="2"/>
  <c r="E81" i="2"/>
  <c r="E68" i="2"/>
  <c r="C65" i="2"/>
  <c r="E65" i="2" s="1"/>
  <c r="C66" i="2"/>
  <c r="E66" i="2" s="1"/>
  <c r="E62" i="2"/>
  <c r="C61" i="2"/>
  <c r="E61" i="2" s="1"/>
  <c r="C59" i="2"/>
  <c r="E59" i="2" s="1"/>
  <c r="C58" i="2"/>
  <c r="E58" i="2" s="1"/>
  <c r="E47" i="2"/>
  <c r="E45" i="2"/>
  <c r="C39" i="2"/>
  <c r="E39" i="2" s="1"/>
  <c r="C36" i="2"/>
  <c r="E36" i="2" s="1"/>
</calcChain>
</file>

<file path=xl/sharedStrings.xml><?xml version="1.0" encoding="utf-8"?>
<sst xmlns="http://schemas.openxmlformats.org/spreadsheetml/2006/main" count="126" uniqueCount="95">
  <si>
    <t>UNIDADE SANTANA</t>
  </si>
  <si>
    <t>UNIDADE ARICANDUVA</t>
  </si>
  <si>
    <t>ÁREA DE GESTÃO E NEGÓCIOS</t>
  </si>
  <si>
    <t>Administração - Bacharelado</t>
  </si>
  <si>
    <t>ÁREA DE EDUCAÇÃO</t>
  </si>
  <si>
    <t>Gestão de Recursos Humanos - Superior de Tecnologia</t>
  </si>
  <si>
    <t>Gestão Financeira - Superior de Tecnologia</t>
  </si>
  <si>
    <t>Processos Gerenciais - Superior de Tecnologia</t>
  </si>
  <si>
    <t>Pedagogia - Licenciatura</t>
  </si>
  <si>
    <t>Ciências Econômicas - Bacharelado</t>
  </si>
  <si>
    <t>Logística - Superior de Tecnologia</t>
  </si>
  <si>
    <t>Gestão Comercial - Superior de Tecnologia</t>
  </si>
  <si>
    <t>História - Licenciatura</t>
  </si>
  <si>
    <t>Matemática - Licenciatura</t>
  </si>
  <si>
    <t>Educação Física - Licenciatura</t>
  </si>
  <si>
    <t>Geografia - Licenciatura</t>
  </si>
  <si>
    <t>Música - Licenciatura</t>
  </si>
  <si>
    <t>ÁREA DE COMUNICAÇÃO</t>
  </si>
  <si>
    <t>Publicidade e Propaganda  - Bacharelado</t>
  </si>
  <si>
    <t>Relações Públicas  - Bacharelado</t>
  </si>
  <si>
    <t>Jornalismo - Bacharelado</t>
  </si>
  <si>
    <t>Design Gráfico - Superior de Tecnologia</t>
  </si>
  <si>
    <t>Produção Publicitária - Superior de Tecnologia</t>
  </si>
  <si>
    <t>Fotografia - Superior de Tecnologia</t>
  </si>
  <si>
    <t>Produção Audiovisual - Superior de Tecnologia</t>
  </si>
  <si>
    <t>Gestão Ambiental - Superior de Tecnologia</t>
  </si>
  <si>
    <t>Gestão da Produção Industrial - Superior de Tecnologia</t>
  </si>
  <si>
    <t>Gestão da Tecnologia da Informaçao - Superior de Tecnologia</t>
  </si>
  <si>
    <t>Manutenção de Aeronaves  - Superior de Tecnologia</t>
  </si>
  <si>
    <t>Jogos Digitais - Superior de Tecnologia</t>
  </si>
  <si>
    <t>Eventos - Superior de Tecnologia</t>
  </si>
  <si>
    <t>Construção de Edifícios - Superior de Tecnologia</t>
  </si>
  <si>
    <t>Analise e Desenvolvimento de Sistemas - Superior de Tecnologia</t>
  </si>
  <si>
    <t>ÁREA DE TURISMO E HOSPITALIDADE</t>
  </si>
  <si>
    <t>ÁREA DE MEIO AMBIENTE</t>
  </si>
  <si>
    <t>Geografia - Bacharelado</t>
  </si>
  <si>
    <t>ÁREA DE INFORMÁTICA</t>
  </si>
  <si>
    <t>Sistemas de Informação - Bacharelado</t>
  </si>
  <si>
    <t>ÁREA DE ARTES</t>
  </si>
  <si>
    <t>Música - Bacharelado</t>
  </si>
  <si>
    <t>ÁREA DE SAÚDE</t>
  </si>
  <si>
    <t>ÁREA DE EXATAS E ENGENHARIAS</t>
  </si>
  <si>
    <t xml:space="preserve">Educação Física - Bacharelado </t>
  </si>
  <si>
    <t>Gestão da Qualidade - Superior de Tecnologia</t>
  </si>
  <si>
    <t>Comunicação Institucional - Superior de Tecnologia</t>
  </si>
  <si>
    <t xml:space="preserve">Estética e Cosmética - Superior de Tecnologia </t>
  </si>
  <si>
    <t>Redes de Computadores - Superior de Tecnologia</t>
  </si>
  <si>
    <t>GRADUAÇÃO</t>
  </si>
  <si>
    <t>ÁREA DE CIÊNCIAS DA RELIGIÃO</t>
  </si>
  <si>
    <t>Teologia - Bacharelado</t>
  </si>
  <si>
    <t>Gestão Desportiva e de Lazer - Superior de Tecnologia</t>
  </si>
  <si>
    <t>Letras (Português/Inglês) - Licenciatura</t>
  </si>
  <si>
    <t>Ciências Biológicas - Bacharelado</t>
  </si>
  <si>
    <t>Turismo - Bacharelado</t>
  </si>
  <si>
    <t>Gestão Hospitalar - Superior de Tecnologia</t>
  </si>
  <si>
    <t>Hotelaria - Superior de Tecnologia</t>
  </si>
  <si>
    <t>Negócios Imobiliários - Superior de Tecnologia</t>
  </si>
  <si>
    <t>Produção Cultural - Superior de Tecnologia</t>
  </si>
  <si>
    <t>Produção Fonográfica - Superior de Tecnologia</t>
  </si>
  <si>
    <t>ÁREA DE DESIGN</t>
  </si>
  <si>
    <t>Design de Interiores - Superior de Tecnologia</t>
  </si>
  <si>
    <t>Design de Moda - Superior de Tecnologia</t>
  </si>
  <si>
    <t>Artes Visuais - Licenciatura</t>
  </si>
  <si>
    <t>Gestão de Comércio Exterior - Superior de Tecnologia</t>
  </si>
  <si>
    <t>Ciências da Computação - Bacharelado</t>
  </si>
  <si>
    <t>Artes Cênicas, Visuais, Dança - Licenciatura</t>
  </si>
  <si>
    <t>Valor dia 10</t>
  </si>
  <si>
    <t>Ciências Biológicas - Licenciatura</t>
  </si>
  <si>
    <t>Artes Cênicas, Dança - Licenciatura</t>
  </si>
  <si>
    <t>MATUTINO</t>
  </si>
  <si>
    <t>NOTURNO</t>
  </si>
  <si>
    <t>PROGRAMA UNISANT´ANNA DE ALIANÇAS CORPORATIVAS - PARCEIROS</t>
  </si>
  <si>
    <t xml:space="preserve">Valor Parceiros                                (Dia 2 ) </t>
  </si>
  <si>
    <t>Perc. de Bolsa     %</t>
  </si>
  <si>
    <r>
      <t>Engenharia Ambiental - Bacharelado</t>
    </r>
    <r>
      <rPr>
        <vertAlign val="superscript"/>
        <sz val="22"/>
        <color indexed="8"/>
        <rFont val="Verdana"/>
        <family val="2"/>
      </rPr>
      <t>1</t>
    </r>
  </si>
  <si>
    <r>
      <t>Arquitetura e Urbanismo - Bacharelado</t>
    </r>
    <r>
      <rPr>
        <vertAlign val="superscript"/>
        <sz val="22"/>
        <color indexed="8"/>
        <rFont val="Verdana"/>
        <family val="2"/>
      </rPr>
      <t>1</t>
    </r>
  </si>
  <si>
    <r>
      <t>Engenharia Aeronáutica - Bacharelado</t>
    </r>
    <r>
      <rPr>
        <vertAlign val="superscript"/>
        <sz val="22"/>
        <color indexed="8"/>
        <rFont val="Verdana"/>
        <family val="2"/>
      </rPr>
      <t>1</t>
    </r>
  </si>
  <si>
    <r>
      <t xml:space="preserve">Engenharia Civil - Bacharelado </t>
    </r>
    <r>
      <rPr>
        <vertAlign val="superscript"/>
        <sz val="22"/>
        <color indexed="8"/>
        <rFont val="Verdana"/>
        <family val="2"/>
      </rPr>
      <t xml:space="preserve">1 </t>
    </r>
  </si>
  <si>
    <r>
      <t xml:space="preserve">Engenharia de Alimentos - Bacharelado </t>
    </r>
    <r>
      <rPr>
        <vertAlign val="superscript"/>
        <sz val="22"/>
        <color indexed="8"/>
        <rFont val="Verdana"/>
        <family val="2"/>
      </rPr>
      <t>1</t>
    </r>
  </si>
  <si>
    <r>
      <t xml:space="preserve">Engenharia de Produção - Bacharelado </t>
    </r>
    <r>
      <rPr>
        <vertAlign val="superscript"/>
        <sz val="22"/>
        <color indexed="8"/>
        <rFont val="Verdana"/>
        <family val="2"/>
      </rPr>
      <t>1</t>
    </r>
  </si>
  <si>
    <r>
      <t xml:space="preserve">Engenharia Elétrica - Bacharelado </t>
    </r>
    <r>
      <rPr>
        <vertAlign val="superscript"/>
        <sz val="22"/>
        <rFont val="Verdana"/>
        <family val="2"/>
      </rPr>
      <t>1</t>
    </r>
  </si>
  <si>
    <r>
      <t xml:space="preserve">Engenharia Mecânica - Bacharelado </t>
    </r>
    <r>
      <rPr>
        <vertAlign val="superscript"/>
        <sz val="22"/>
        <color indexed="8"/>
        <rFont val="Verdana"/>
        <family val="2"/>
      </rPr>
      <t>1</t>
    </r>
  </si>
  <si>
    <r>
      <t xml:space="preserve">Biomedicina - Bacharelado </t>
    </r>
    <r>
      <rPr>
        <vertAlign val="superscript"/>
        <sz val="22"/>
        <color indexed="8"/>
        <rFont val="Verdana"/>
        <family val="2"/>
      </rPr>
      <t>2</t>
    </r>
  </si>
  <si>
    <r>
      <t xml:space="preserve">Enfermagem - Bacharelado </t>
    </r>
    <r>
      <rPr>
        <vertAlign val="superscript"/>
        <sz val="22"/>
        <color indexed="8"/>
        <rFont val="Verdana"/>
        <family val="2"/>
      </rPr>
      <t>2</t>
    </r>
  </si>
  <si>
    <r>
      <t>Fisioterapia - Bacharelado</t>
    </r>
    <r>
      <rPr>
        <vertAlign val="superscript"/>
        <sz val="22"/>
        <color indexed="8"/>
        <rFont val="Verdana"/>
        <family val="2"/>
      </rPr>
      <t>2</t>
    </r>
  </si>
  <si>
    <r>
      <t>Nutrição - Bacharelado</t>
    </r>
    <r>
      <rPr>
        <vertAlign val="superscript"/>
        <sz val="22"/>
        <color indexed="8"/>
        <rFont val="Verdana"/>
        <family val="2"/>
      </rPr>
      <t>2</t>
    </r>
  </si>
  <si>
    <r>
      <t>Radiologia - Superior de Tecnologia</t>
    </r>
    <r>
      <rPr>
        <vertAlign val="superscript"/>
        <sz val="22"/>
        <color indexed="8"/>
        <rFont val="Verdana"/>
        <family val="2"/>
      </rPr>
      <t>2</t>
    </r>
  </si>
  <si>
    <t>*1º e 2º semestre letivo</t>
  </si>
  <si>
    <t>Pilotagem Profissional de Aeronaves - Superior de Tecnologia</t>
  </si>
  <si>
    <t>ÁREA DE CIÊNCIAS AERONÁUTICAS</t>
  </si>
  <si>
    <r>
      <t>Engenharia da Computação</t>
    </r>
    <r>
      <rPr>
        <vertAlign val="superscript"/>
        <sz val="22"/>
        <color indexed="8"/>
        <rFont val="Verdana"/>
        <family val="2"/>
      </rPr>
      <t xml:space="preserve"> </t>
    </r>
    <r>
      <rPr>
        <sz val="22"/>
        <color indexed="8"/>
        <rFont val="Verdana"/>
        <family val="2"/>
      </rPr>
      <t>- Bacharelado</t>
    </r>
    <r>
      <rPr>
        <vertAlign val="superscript"/>
        <sz val="22"/>
        <color indexed="8"/>
        <rFont val="Verdana"/>
        <family val="2"/>
      </rPr>
      <t>1</t>
    </r>
  </si>
  <si>
    <t>ANEXO I</t>
  </si>
  <si>
    <t xml:space="preserve"> 1º semestre letivo de 2018</t>
  </si>
  <si>
    <t>-</t>
  </si>
  <si>
    <t>´-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</si>
</sst>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_);\(&quot;R$ &quot;#,##0\)"/>
    <numFmt numFmtId="165" formatCode="&quot;R$ &quot;#,##0.00_);\(&quot;R$ &quot;#,##0.00\)"/>
    <numFmt numFmtId="166" formatCode="_(&quot;R$ &quot;* #,##0.00_);_(&quot;R$ &quot;* \(#,##0.00\);_(&quot;R$ &quot;* &quot;-&quot;??_);_(@_)"/>
    <numFmt numFmtId="167" formatCode="&quot;R$ &quot;#,##0"/>
    <numFmt numFmtId="168" formatCode="&quot;R$ &quot;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 Black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1"/>
      <name val="Verdana"/>
      <family val="2"/>
    </font>
    <font>
      <b/>
      <sz val="24"/>
      <color indexed="23"/>
      <name val="Verdana"/>
      <family val="2"/>
    </font>
    <font>
      <b/>
      <sz val="24"/>
      <name val="Verdana"/>
      <family val="2"/>
    </font>
    <font>
      <b/>
      <sz val="18"/>
      <name val="Verdana"/>
      <family val="2"/>
    </font>
    <font>
      <sz val="21"/>
      <name val="Verdana"/>
      <family val="2"/>
    </font>
    <font>
      <sz val="21"/>
      <color indexed="8"/>
      <name val="Verdana"/>
      <family val="2"/>
    </font>
    <font>
      <b/>
      <sz val="22"/>
      <color indexed="8"/>
      <name val="Verdana"/>
      <family val="2"/>
    </font>
    <font>
      <sz val="22"/>
      <color theme="1"/>
      <name val="Calibri"/>
      <family val="2"/>
      <scheme val="minor"/>
    </font>
    <font>
      <b/>
      <i/>
      <sz val="22"/>
      <name val="Verdana"/>
      <family val="2"/>
    </font>
    <font>
      <b/>
      <sz val="22"/>
      <name val="Verdana"/>
      <family val="2"/>
    </font>
    <font>
      <b/>
      <sz val="20"/>
      <color theme="1"/>
      <name val="Verdana"/>
      <family val="2"/>
    </font>
    <font>
      <b/>
      <sz val="25"/>
      <name val="Verdana"/>
      <family val="2"/>
    </font>
    <font>
      <b/>
      <sz val="21.5"/>
      <color theme="0"/>
      <name val="Verdana"/>
      <family val="2"/>
    </font>
    <font>
      <sz val="22"/>
      <color indexed="8"/>
      <name val="Verdana"/>
      <family val="2"/>
    </font>
    <font>
      <sz val="22"/>
      <name val="Verdana"/>
      <family val="2"/>
    </font>
    <font>
      <sz val="21.5"/>
      <name val="Verdana"/>
      <family val="2"/>
    </font>
    <font>
      <b/>
      <sz val="21.5"/>
      <name val="Verdana"/>
      <family val="2"/>
    </font>
    <font>
      <vertAlign val="superscript"/>
      <sz val="22"/>
      <color indexed="8"/>
      <name val="Verdana"/>
      <family val="2"/>
    </font>
    <font>
      <vertAlign val="superscript"/>
      <sz val="22"/>
      <name val="Verdana"/>
      <family val="2"/>
    </font>
    <font>
      <b/>
      <sz val="24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Border="1"/>
    <xf numFmtId="9" fontId="0" fillId="0" borderId="0" xfId="0" applyNumberFormat="1" applyBorder="1"/>
    <xf numFmtId="9" fontId="5" fillId="0" borderId="0" xfId="2" applyFont="1"/>
    <xf numFmtId="9" fontId="0" fillId="0" borderId="0" xfId="2" applyFont="1"/>
    <xf numFmtId="0" fontId="9" fillId="10" borderId="0" xfId="0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10" fillId="11" borderId="6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0" fillId="2" borderId="13" xfId="0" applyFont="1" applyFill="1" applyBorder="1" applyAlignment="1">
      <alignment wrapText="1"/>
    </xf>
    <xf numFmtId="167" fontId="10" fillId="11" borderId="6" xfId="1" applyNumberFormat="1" applyFont="1" applyFill="1" applyBorder="1" applyAlignment="1">
      <alignment horizontal="center" vertical="center"/>
    </xf>
    <xf numFmtId="9" fontId="10" fillId="10" borderId="6" xfId="2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/>
    </xf>
    <xf numFmtId="167" fontId="10" fillId="11" borderId="4" xfId="1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wrapText="1"/>
    </xf>
    <xf numFmtId="167" fontId="10" fillId="11" borderId="14" xfId="1" applyNumberFormat="1" applyFont="1" applyFill="1" applyBorder="1" applyAlignment="1">
      <alignment horizontal="center" vertical="center"/>
    </xf>
    <xf numFmtId="9" fontId="10" fillId="10" borderId="6" xfId="2" applyFont="1" applyFill="1" applyBorder="1" applyAlignment="1">
      <alignment horizontal="center"/>
    </xf>
    <xf numFmtId="164" fontId="10" fillId="11" borderId="6" xfId="1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/>
    </xf>
    <xf numFmtId="0" fontId="6" fillId="11" borderId="2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/>
    </xf>
    <xf numFmtId="167" fontId="6" fillId="2" borderId="31" xfId="1" applyNumberFormat="1" applyFont="1" applyFill="1" applyBorder="1" applyAlignment="1">
      <alignment horizontal="center"/>
    </xf>
    <xf numFmtId="167" fontId="6" fillId="2" borderId="32" xfId="1" applyNumberFormat="1" applyFont="1" applyFill="1" applyBorder="1" applyAlignment="1">
      <alignment horizontal="center"/>
    </xf>
    <xf numFmtId="9" fontId="10" fillId="10" borderId="33" xfId="2" applyFont="1" applyFill="1" applyBorder="1" applyAlignment="1">
      <alignment horizontal="center"/>
    </xf>
    <xf numFmtId="9" fontId="10" fillId="10" borderId="34" xfId="2" applyFont="1" applyFill="1" applyBorder="1" applyAlignment="1">
      <alignment horizontal="center"/>
    </xf>
    <xf numFmtId="167" fontId="10" fillId="11" borderId="2" xfId="1" applyNumberFormat="1" applyFont="1" applyFill="1" applyBorder="1" applyAlignment="1">
      <alignment horizontal="center" vertical="center"/>
    </xf>
    <xf numFmtId="9" fontId="10" fillId="10" borderId="28" xfId="2" applyFont="1" applyFill="1" applyBorder="1" applyAlignment="1">
      <alignment horizontal="center" vertical="center"/>
    </xf>
    <xf numFmtId="9" fontId="10" fillId="10" borderId="29" xfId="2" applyFont="1" applyFill="1" applyBorder="1" applyAlignment="1">
      <alignment horizontal="center" vertical="center"/>
    </xf>
    <xf numFmtId="9" fontId="10" fillId="10" borderId="8" xfId="2" applyFont="1" applyFill="1" applyBorder="1" applyAlignment="1">
      <alignment horizontal="center"/>
    </xf>
    <xf numFmtId="9" fontId="10" fillId="10" borderId="29" xfId="2" applyFont="1" applyFill="1" applyBorder="1" applyAlignment="1">
      <alignment horizontal="center"/>
    </xf>
    <xf numFmtId="167" fontId="10" fillId="11" borderId="14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/>
    </xf>
    <xf numFmtId="0" fontId="21" fillId="2" borderId="11" xfId="0" applyFont="1" applyFill="1" applyBorder="1"/>
    <xf numFmtId="0" fontId="21" fillId="2" borderId="23" xfId="0" applyFont="1" applyFill="1" applyBorder="1" applyAlignment="1">
      <alignment wrapText="1"/>
    </xf>
    <xf numFmtId="0" fontId="20" fillId="2" borderId="10" xfId="0" applyFont="1" applyFill="1" applyBorder="1"/>
    <xf numFmtId="9" fontId="20" fillId="10" borderId="6" xfId="2" applyNumberFormat="1" applyFont="1" applyFill="1" applyBorder="1" applyAlignment="1">
      <alignment horizontal="center"/>
    </xf>
    <xf numFmtId="9" fontId="20" fillId="10" borderId="9" xfId="1" applyNumberFormat="1" applyFont="1" applyFill="1" applyBorder="1" applyAlignment="1">
      <alignment horizontal="center"/>
    </xf>
    <xf numFmtId="0" fontId="20" fillId="2" borderId="27" xfId="0" applyFont="1" applyFill="1" applyBorder="1"/>
    <xf numFmtId="9" fontId="20" fillId="10" borderId="20" xfId="2" applyNumberFormat="1" applyFont="1" applyFill="1" applyBorder="1" applyAlignment="1">
      <alignment horizontal="center"/>
    </xf>
    <xf numFmtId="9" fontId="20" fillId="10" borderId="27" xfId="2" applyNumberFormat="1" applyFont="1" applyFill="1" applyBorder="1" applyAlignment="1">
      <alignment horizontal="center"/>
    </xf>
    <xf numFmtId="0" fontId="19" fillId="10" borderId="1" xfId="0" applyFont="1" applyFill="1" applyBorder="1" applyAlignment="1">
      <alignment horizontal="left"/>
    </xf>
    <xf numFmtId="9" fontId="20" fillId="10" borderId="1" xfId="2" applyFont="1" applyFill="1" applyBorder="1" applyAlignment="1">
      <alignment horizontal="center" vertical="center"/>
    </xf>
    <xf numFmtId="9" fontId="20" fillId="10" borderId="28" xfId="2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left"/>
    </xf>
    <xf numFmtId="167" fontId="15" fillId="2" borderId="4" xfId="1" applyNumberFormat="1" applyFont="1" applyFill="1" applyBorder="1" applyAlignment="1">
      <alignment horizontal="center"/>
    </xf>
    <xf numFmtId="9" fontId="20" fillId="10" borderId="6" xfId="2" applyFont="1" applyFill="1" applyBorder="1" applyAlignment="1">
      <alignment horizontal="center" vertical="center"/>
    </xf>
    <xf numFmtId="9" fontId="20" fillId="10" borderId="8" xfId="2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wrapText="1"/>
    </xf>
    <xf numFmtId="0" fontId="19" fillId="10" borderId="13" xfId="0" applyFont="1" applyFill="1" applyBorder="1" applyAlignment="1">
      <alignment horizontal="left"/>
    </xf>
    <xf numFmtId="0" fontId="19" fillId="10" borderId="23" xfId="0" applyFont="1" applyFill="1" applyBorder="1" applyAlignment="1">
      <alignment horizontal="left"/>
    </xf>
    <xf numFmtId="9" fontId="20" fillId="10" borderId="25" xfId="2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wrapText="1"/>
    </xf>
    <xf numFmtId="9" fontId="20" fillId="10" borderId="35" xfId="2" applyFont="1" applyFill="1" applyBorder="1" applyAlignment="1">
      <alignment horizontal="center" vertical="center"/>
    </xf>
    <xf numFmtId="9" fontId="20" fillId="10" borderId="5" xfId="2" applyFont="1" applyFill="1" applyBorder="1" applyAlignment="1">
      <alignment horizontal="center" vertical="center"/>
    </xf>
    <xf numFmtId="9" fontId="20" fillId="10" borderId="4" xfId="2" applyFont="1" applyFill="1" applyBorder="1" applyAlignment="1">
      <alignment horizontal="center" vertical="center"/>
    </xf>
    <xf numFmtId="0" fontId="20" fillId="10" borderId="23" xfId="0" applyFont="1" applyFill="1" applyBorder="1" applyAlignment="1">
      <alignment wrapText="1"/>
    </xf>
    <xf numFmtId="9" fontId="20" fillId="10" borderId="14" xfId="2" applyFont="1" applyFill="1" applyBorder="1" applyAlignment="1">
      <alignment horizontal="center" vertical="center"/>
    </xf>
    <xf numFmtId="167" fontId="20" fillId="11" borderId="2" xfId="1" applyNumberFormat="1" applyFont="1" applyFill="1" applyBorder="1" applyAlignment="1">
      <alignment horizontal="center"/>
    </xf>
    <xf numFmtId="9" fontId="10" fillId="10" borderId="3" xfId="1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left"/>
    </xf>
    <xf numFmtId="167" fontId="15" fillId="2" borderId="3" xfId="1" applyNumberFormat="1" applyFont="1" applyFill="1" applyBorder="1" applyAlignment="1">
      <alignment horizontal="center"/>
    </xf>
    <xf numFmtId="167" fontId="20" fillId="11" borderId="6" xfId="1" applyNumberFormat="1" applyFont="1" applyFill="1" applyBorder="1" applyAlignment="1">
      <alignment horizontal="center" vertical="center"/>
    </xf>
    <xf numFmtId="9" fontId="20" fillId="10" borderId="4" xfId="1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/>
    </xf>
    <xf numFmtId="167" fontId="20" fillId="11" borderId="6" xfId="1" applyNumberFormat="1" applyFont="1" applyFill="1" applyBorder="1" applyAlignment="1">
      <alignment horizontal="center"/>
    </xf>
    <xf numFmtId="9" fontId="20" fillId="10" borderId="6" xfId="2" applyFont="1" applyFill="1" applyBorder="1" applyAlignment="1">
      <alignment horizontal="center"/>
    </xf>
    <xf numFmtId="9" fontId="20" fillId="10" borderId="28" xfId="2" applyFont="1" applyFill="1" applyBorder="1" applyAlignment="1">
      <alignment horizontal="center"/>
    </xf>
    <xf numFmtId="9" fontId="20" fillId="10" borderId="2" xfId="2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wrapText="1"/>
    </xf>
    <xf numFmtId="0" fontId="19" fillId="10" borderId="6" xfId="0" applyFont="1" applyFill="1" applyBorder="1" applyAlignment="1">
      <alignment horizontal="left" wrapText="1"/>
    </xf>
    <xf numFmtId="167" fontId="15" fillId="2" borderId="11" xfId="1" applyNumberFormat="1" applyFont="1" applyFill="1" applyBorder="1" applyAlignment="1">
      <alignment horizontal="center" vertical="center"/>
    </xf>
    <xf numFmtId="9" fontId="20" fillId="10" borderId="36" xfId="2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left" wrapText="1"/>
    </xf>
    <xf numFmtId="9" fontId="20" fillId="10" borderId="37" xfId="2" applyFont="1" applyFill="1" applyBorder="1" applyAlignment="1">
      <alignment horizontal="center" vertical="center"/>
    </xf>
    <xf numFmtId="9" fontId="20" fillId="10" borderId="28" xfId="1" applyNumberFormat="1" applyFont="1" applyFill="1" applyBorder="1" applyAlignment="1">
      <alignment horizontal="center" vertical="center"/>
    </xf>
    <xf numFmtId="167" fontId="15" fillId="2" borderId="6" xfId="1" applyNumberFormat="1" applyFont="1" applyFill="1" applyBorder="1" applyAlignment="1">
      <alignment horizontal="center"/>
    </xf>
    <xf numFmtId="164" fontId="20" fillId="11" borderId="4" xfId="1" applyNumberFormat="1" applyFont="1" applyFill="1" applyBorder="1" applyAlignment="1">
      <alignment horizontal="center" vertical="center"/>
    </xf>
    <xf numFmtId="9" fontId="20" fillId="10" borderId="15" xfId="1" applyNumberFormat="1" applyFont="1" applyFill="1" applyBorder="1" applyAlignment="1">
      <alignment horizontal="center" vertical="center"/>
    </xf>
    <xf numFmtId="0" fontId="20" fillId="10" borderId="11" xfId="0" applyFont="1" applyFill="1" applyBorder="1" applyAlignment="1">
      <alignment horizontal="left"/>
    </xf>
    <xf numFmtId="0" fontId="19" fillId="10" borderId="13" xfId="0" applyFont="1" applyFill="1" applyBorder="1" applyAlignment="1">
      <alignment horizontal="left" wrapText="1"/>
    </xf>
    <xf numFmtId="0" fontId="19" fillId="10" borderId="23" xfId="0" applyFont="1" applyFill="1" applyBorder="1" applyAlignment="1">
      <alignment horizontal="left" wrapText="1"/>
    </xf>
    <xf numFmtId="9" fontId="20" fillId="10" borderId="26" xfId="1" applyNumberFormat="1" applyFont="1" applyFill="1" applyBorder="1" applyAlignment="1">
      <alignment horizontal="center" vertical="center"/>
    </xf>
    <xf numFmtId="0" fontId="20" fillId="2" borderId="4" xfId="0" applyFont="1" applyFill="1" applyBorder="1"/>
    <xf numFmtId="9" fontId="20" fillId="10" borderId="11" xfId="2" applyFont="1" applyFill="1" applyBorder="1" applyAlignment="1">
      <alignment horizontal="center"/>
    </xf>
    <xf numFmtId="9" fontId="20" fillId="10" borderId="4" xfId="2" applyFont="1" applyFill="1" applyBorder="1" applyAlignment="1">
      <alignment horizontal="center"/>
    </xf>
    <xf numFmtId="0" fontId="19" fillId="10" borderId="6" xfId="0" applyFont="1" applyFill="1" applyBorder="1" applyAlignment="1">
      <alignment horizontal="left"/>
    </xf>
    <xf numFmtId="9" fontId="20" fillId="10" borderId="8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10" borderId="10" xfId="0" applyFill="1" applyBorder="1"/>
    <xf numFmtId="0" fontId="0" fillId="10" borderId="0" xfId="0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Border="1"/>
    <xf numFmtId="0" fontId="20" fillId="2" borderId="11" xfId="0" applyFont="1" applyFill="1" applyBorder="1"/>
    <xf numFmtId="9" fontId="20" fillId="10" borderId="2" xfId="2" applyNumberFormat="1" applyFont="1" applyFill="1" applyBorder="1" applyAlignment="1">
      <alignment horizontal="center"/>
    </xf>
    <xf numFmtId="167" fontId="15" fillId="2" borderId="11" xfId="1" applyNumberFormat="1" applyFont="1" applyFill="1" applyBorder="1" applyAlignment="1">
      <alignment horizontal="center"/>
    </xf>
    <xf numFmtId="9" fontId="20" fillId="10" borderId="29" xfId="2" applyFont="1" applyFill="1" applyBorder="1" applyAlignment="1">
      <alignment horizontal="center" vertical="center" wrapText="1"/>
    </xf>
    <xf numFmtId="9" fontId="20" fillId="10" borderId="29" xfId="1" applyNumberFormat="1" applyFont="1" applyFill="1" applyBorder="1" applyAlignment="1">
      <alignment horizontal="center" vertical="center"/>
    </xf>
    <xf numFmtId="168" fontId="15" fillId="2" borderId="1" xfId="1" applyNumberFormat="1" applyFont="1" applyFill="1" applyBorder="1" applyAlignment="1">
      <alignment horizontal="center"/>
    </xf>
    <xf numFmtId="168" fontId="15" fillId="2" borderId="2" xfId="1" applyNumberFormat="1" applyFont="1" applyFill="1" applyBorder="1" applyAlignment="1">
      <alignment horizontal="center"/>
    </xf>
    <xf numFmtId="168" fontId="15" fillId="2" borderId="27" xfId="1" applyNumberFormat="1" applyFont="1" applyFill="1" applyBorder="1" applyAlignment="1">
      <alignment horizontal="center"/>
    </xf>
    <xf numFmtId="168" fontId="15" fillId="2" borderId="11" xfId="1" applyNumberFormat="1" applyFont="1" applyFill="1" applyBorder="1" applyAlignment="1">
      <alignment horizontal="center"/>
    </xf>
    <xf numFmtId="168" fontId="15" fillId="2" borderId="11" xfId="1" applyNumberFormat="1" applyFont="1" applyFill="1" applyBorder="1" applyAlignment="1">
      <alignment horizontal="center" vertical="center"/>
    </xf>
    <xf numFmtId="168" fontId="15" fillId="10" borderId="11" xfId="1" applyNumberFormat="1" applyFont="1" applyFill="1" applyBorder="1" applyAlignment="1">
      <alignment horizontal="center"/>
    </xf>
    <xf numFmtId="168" fontId="15" fillId="10" borderId="11" xfId="1" applyNumberFormat="1" applyFont="1" applyFill="1" applyBorder="1" applyAlignment="1">
      <alignment horizontal="center" vertical="center"/>
    </xf>
    <xf numFmtId="167" fontId="15" fillId="10" borderId="11" xfId="1" applyNumberFormat="1" applyFont="1" applyFill="1" applyBorder="1" applyAlignment="1">
      <alignment horizontal="center"/>
    </xf>
    <xf numFmtId="167" fontId="15" fillId="10" borderId="11" xfId="1" applyNumberFormat="1" applyFont="1" applyFill="1" applyBorder="1" applyAlignment="1">
      <alignment horizontal="center" vertical="center"/>
    </xf>
    <xf numFmtId="168" fontId="15" fillId="10" borderId="23" xfId="1" applyNumberFormat="1" applyFont="1" applyFill="1" applyBorder="1" applyAlignment="1">
      <alignment horizontal="center" vertical="center"/>
    </xf>
    <xf numFmtId="168" fontId="15" fillId="2" borderId="4" xfId="1" applyNumberFormat="1" applyFont="1" applyFill="1" applyBorder="1" applyAlignment="1">
      <alignment horizontal="center"/>
    </xf>
    <xf numFmtId="9" fontId="20" fillId="10" borderId="29" xfId="2" applyFont="1" applyFill="1" applyBorder="1" applyAlignment="1">
      <alignment horizontal="center" vertical="center"/>
    </xf>
    <xf numFmtId="168" fontId="15" fillId="2" borderId="14" xfId="1" applyNumberFormat="1" applyFont="1" applyFill="1" applyBorder="1" applyAlignment="1">
      <alignment horizontal="center"/>
    </xf>
    <xf numFmtId="168" fontId="15" fillId="2" borderId="13" xfId="1" applyNumberFormat="1" applyFont="1" applyFill="1" applyBorder="1" applyAlignment="1">
      <alignment horizontal="center" vertical="center"/>
    </xf>
    <xf numFmtId="9" fontId="20" fillId="10" borderId="35" xfId="2" applyFont="1" applyFill="1" applyBorder="1" applyAlignment="1">
      <alignment horizontal="center"/>
    </xf>
    <xf numFmtId="9" fontId="20" fillId="10" borderId="36" xfId="2" applyFont="1" applyFill="1" applyBorder="1" applyAlignment="1">
      <alignment horizontal="center"/>
    </xf>
    <xf numFmtId="168" fontId="15" fillId="2" borderId="3" xfId="1" applyNumberFormat="1" applyFont="1" applyFill="1" applyBorder="1" applyAlignment="1">
      <alignment horizontal="center"/>
    </xf>
    <xf numFmtId="0" fontId="19" fillId="10" borderId="11" xfId="0" applyFont="1" applyFill="1" applyBorder="1" applyAlignment="1">
      <alignment horizontal="left" vertical="center" wrapText="1"/>
    </xf>
    <xf numFmtId="168" fontId="15" fillId="10" borderId="6" xfId="1" applyNumberFormat="1" applyFont="1" applyFill="1" applyBorder="1" applyAlignment="1">
      <alignment horizontal="center"/>
    </xf>
    <xf numFmtId="9" fontId="20" fillId="10" borderId="15" xfId="2" applyFont="1" applyFill="1" applyBorder="1" applyAlignment="1">
      <alignment horizontal="center" vertical="center"/>
    </xf>
    <xf numFmtId="168" fontId="15" fillId="10" borderId="25" xfId="1" applyNumberFormat="1" applyFont="1" applyFill="1" applyBorder="1" applyAlignment="1">
      <alignment horizontal="center"/>
    </xf>
    <xf numFmtId="168" fontId="15" fillId="2" borderId="1" xfId="1" applyNumberFormat="1" applyFont="1" applyFill="1" applyBorder="1" applyAlignment="1">
      <alignment horizontal="center" vertical="center"/>
    </xf>
    <xf numFmtId="168" fontId="20" fillId="11" borderId="25" xfId="1" applyNumberFormat="1" applyFont="1" applyFill="1" applyBorder="1" applyAlignment="1">
      <alignment horizontal="center" vertical="center"/>
    </xf>
    <xf numFmtId="165" fontId="20" fillId="11" borderId="24" xfId="1" applyNumberFormat="1" applyFont="1" applyFill="1" applyBorder="1" applyAlignment="1">
      <alignment horizontal="center" vertical="center"/>
    </xf>
    <xf numFmtId="168" fontId="15" fillId="2" borderId="0" xfId="1" applyNumberFormat="1" applyFont="1" applyFill="1" applyBorder="1" applyAlignment="1">
      <alignment horizontal="center"/>
    </xf>
    <xf numFmtId="168" fontId="15" fillId="2" borderId="6" xfId="1" applyNumberFormat="1" applyFont="1" applyFill="1" applyBorder="1" applyAlignment="1">
      <alignment horizontal="center"/>
    </xf>
    <xf numFmtId="168" fontId="15" fillId="2" borderId="23" xfId="1" applyNumberFormat="1" applyFont="1" applyFill="1" applyBorder="1" applyAlignment="1">
      <alignment horizontal="center"/>
    </xf>
    <xf numFmtId="0" fontId="19" fillId="10" borderId="25" xfId="0" applyFont="1" applyFill="1" applyBorder="1" applyAlignment="1">
      <alignment horizontal="left" wrapText="1"/>
    </xf>
    <xf numFmtId="168" fontId="15" fillId="2" borderId="3" xfId="1" applyNumberFormat="1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68" fontId="15" fillId="10" borderId="4" xfId="1" applyNumberFormat="1" applyFont="1" applyFill="1" applyBorder="1" applyAlignment="1">
      <alignment horizontal="center" vertical="center" wrapText="1"/>
    </xf>
    <xf numFmtId="168" fontId="13" fillId="10" borderId="4" xfId="0" applyNumberFormat="1" applyFont="1" applyFill="1" applyBorder="1" applyAlignment="1">
      <alignment horizontal="center" vertical="center" wrapText="1"/>
    </xf>
    <xf numFmtId="167" fontId="6" fillId="2" borderId="2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8" fontId="15" fillId="2" borderId="13" xfId="1" applyNumberFormat="1" applyFont="1" applyFill="1" applyBorder="1" applyAlignment="1">
      <alignment horizontal="center" vertical="center" wrapText="1"/>
    </xf>
    <xf numFmtId="168" fontId="13" fillId="0" borderId="25" xfId="0" applyNumberFormat="1" applyFont="1" applyBorder="1" applyAlignment="1">
      <alignment horizontal="center" vertical="center" wrapText="1"/>
    </xf>
    <xf numFmtId="9" fontId="20" fillId="10" borderId="7" xfId="2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9" fontId="20" fillId="10" borderId="36" xfId="2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167" fontId="10" fillId="11" borderId="17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20" fillId="10" borderId="8" xfId="2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9" fontId="10" fillId="10" borderId="2" xfId="2" applyFont="1" applyFill="1" applyBorder="1" applyAlignment="1">
      <alignment horizontal="center" vertical="center" wrapText="1"/>
    </xf>
    <xf numFmtId="9" fontId="20" fillId="10" borderId="4" xfId="2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9" fontId="10" fillId="10" borderId="17" xfId="2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18" fillId="12" borderId="22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9" fontId="20" fillId="10" borderId="9" xfId="2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9" fontId="20" fillId="10" borderId="12" xfId="2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8" fontId="15" fillId="2" borderId="7" xfId="1" applyNumberFormat="1" applyFont="1" applyFill="1" applyBorder="1" applyAlignment="1">
      <alignment horizontal="center" vertical="center" wrapText="1"/>
    </xf>
    <xf numFmtId="168" fontId="15" fillId="2" borderId="9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25" fillId="0" borderId="0" xfId="0" applyFont="1" applyAlignment="1">
      <alignment horizontal="center"/>
    </xf>
    <xf numFmtId="0" fontId="22" fillId="7" borderId="20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168" fontId="13" fillId="0" borderId="9" xfId="0" applyNumberFormat="1" applyFont="1" applyBorder="1" applyAlignment="1">
      <alignment horizontal="center" vertical="center" wrapText="1"/>
    </xf>
    <xf numFmtId="168" fontId="13" fillId="0" borderId="3" xfId="0" applyNumberFormat="1" applyFont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9" fontId="20" fillId="10" borderId="7" xfId="1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68" fontId="20" fillId="13" borderId="35" xfId="1" applyNumberFormat="1" applyFont="1" applyFill="1" applyBorder="1" applyAlignment="1">
      <alignment horizontal="center"/>
    </xf>
    <xf numFmtId="168" fontId="20" fillId="13" borderId="7" xfId="1" applyNumberFormat="1" applyFont="1" applyFill="1" applyBorder="1" applyAlignment="1">
      <alignment horizontal="center" vertical="center" wrapText="1"/>
    </xf>
    <xf numFmtId="168" fontId="20" fillId="13" borderId="3" xfId="1" applyNumberFormat="1" applyFont="1" applyFill="1" applyBorder="1" applyAlignment="1">
      <alignment horizontal="center" vertical="center" wrapText="1"/>
    </xf>
    <xf numFmtId="168" fontId="15" fillId="13" borderId="4" xfId="1" applyNumberFormat="1" applyFont="1" applyFill="1" applyBorder="1" applyAlignment="1">
      <alignment horizontal="center" vertical="center"/>
    </xf>
    <xf numFmtId="168" fontId="20" fillId="13" borderId="4" xfId="1" applyNumberFormat="1" applyFont="1" applyFill="1" applyBorder="1" applyAlignment="1">
      <alignment horizontal="center" vertical="center"/>
    </xf>
    <xf numFmtId="168" fontId="20" fillId="13" borderId="14" xfId="1" applyNumberFormat="1" applyFont="1" applyFill="1" applyBorder="1" applyAlignment="1">
      <alignment horizontal="center" vertical="center"/>
    </xf>
    <xf numFmtId="168" fontId="20" fillId="13" borderId="2" xfId="1" applyNumberFormat="1" applyFont="1" applyFill="1" applyBorder="1" applyAlignment="1">
      <alignment horizontal="center"/>
    </xf>
    <xf numFmtId="168" fontId="20" fillId="13" borderId="2" xfId="1" applyNumberFormat="1" applyFont="1" applyFill="1" applyBorder="1" applyAlignment="1">
      <alignment horizontal="center" vertical="center"/>
    </xf>
    <xf numFmtId="168" fontId="13" fillId="13" borderId="9" xfId="0" applyNumberFormat="1" applyFont="1" applyFill="1" applyBorder="1" applyAlignment="1">
      <alignment horizontal="center" vertical="center" wrapText="1"/>
    </xf>
    <xf numFmtId="168" fontId="13" fillId="13" borderId="3" xfId="0" applyNumberFormat="1" applyFont="1" applyFill="1" applyBorder="1" applyAlignment="1">
      <alignment horizontal="center" vertical="center" wrapText="1"/>
    </xf>
    <xf numFmtId="168" fontId="20" fillId="13" borderId="3" xfId="1" applyNumberFormat="1" applyFont="1" applyFill="1" applyBorder="1" applyAlignment="1">
      <alignment horizontal="center" vertical="center"/>
    </xf>
    <xf numFmtId="168" fontId="20" fillId="13" borderId="24" xfId="1" applyNumberFormat="1" applyFont="1" applyFill="1" applyBorder="1" applyAlignment="1">
      <alignment horizontal="center" vertical="center"/>
    </xf>
    <xf numFmtId="168" fontId="20" fillId="13" borderId="4" xfId="1" applyNumberFormat="1" applyFont="1" applyFill="1" applyBorder="1" applyAlignment="1">
      <alignment horizontal="center"/>
    </xf>
    <xf numFmtId="168" fontId="20" fillId="13" borderId="4" xfId="1" applyNumberFormat="1" applyFont="1" applyFill="1" applyBorder="1" applyAlignment="1">
      <alignment horizontal="center" vertical="center" wrapText="1"/>
    </xf>
    <xf numFmtId="168" fontId="13" fillId="13" borderId="14" xfId="0" applyNumberFormat="1" applyFont="1" applyFill="1" applyBorder="1" applyAlignment="1">
      <alignment horizontal="center" vertical="center" wrapText="1"/>
    </xf>
    <xf numFmtId="168" fontId="20" fillId="13" borderId="6" xfId="1" applyNumberFormat="1" applyFont="1" applyFill="1" applyBorder="1" applyAlignment="1">
      <alignment horizontal="center" vertical="center"/>
    </xf>
    <xf numFmtId="165" fontId="20" fillId="13" borderId="6" xfId="1" applyNumberFormat="1" applyFont="1" applyFill="1" applyBorder="1" applyAlignment="1">
      <alignment horizontal="center" vertical="center"/>
    </xf>
    <xf numFmtId="168" fontId="20" fillId="13" borderId="1" xfId="1" applyNumberFormat="1" applyFont="1" applyFill="1" applyBorder="1" applyAlignment="1">
      <alignment horizontal="center" vertical="center"/>
    </xf>
    <xf numFmtId="168" fontId="20" fillId="13" borderId="25" xfId="1" applyNumberFormat="1" applyFont="1" applyFill="1" applyBorder="1" applyAlignment="1">
      <alignment horizontal="center" vertical="center"/>
    </xf>
    <xf numFmtId="167" fontId="20" fillId="13" borderId="4" xfId="1" applyNumberFormat="1" applyFont="1" applyFill="1" applyBorder="1" applyAlignment="1">
      <alignment horizontal="center" vertical="center"/>
    </xf>
    <xf numFmtId="168" fontId="20" fillId="13" borderId="11" xfId="1" applyNumberFormat="1" applyFont="1" applyFill="1" applyBorder="1" applyAlignment="1">
      <alignment horizontal="center" vertical="center"/>
    </xf>
    <xf numFmtId="167" fontId="20" fillId="13" borderId="11" xfId="1" applyNumberFormat="1" applyFont="1" applyFill="1" applyBorder="1" applyAlignment="1">
      <alignment horizontal="center" vertical="center"/>
    </xf>
    <xf numFmtId="168" fontId="20" fillId="13" borderId="23" xfId="1" applyNumberFormat="1" applyFont="1" applyFill="1" applyBorder="1" applyAlignment="1">
      <alignment horizontal="center" vertical="center"/>
    </xf>
    <xf numFmtId="167" fontId="20" fillId="13" borderId="6" xfId="1" applyNumberFormat="1" applyFont="1" applyFill="1" applyBorder="1" applyAlignment="1">
      <alignment horizontal="center" vertical="center"/>
    </xf>
    <xf numFmtId="165" fontId="20" fillId="13" borderId="2" xfId="1" applyNumberFormat="1" applyFont="1" applyFill="1" applyBorder="1" applyAlignment="1">
      <alignment horizontal="center" vertical="center"/>
    </xf>
    <xf numFmtId="164" fontId="20" fillId="13" borderId="4" xfId="1" applyNumberFormat="1" applyFont="1" applyFill="1" applyBorder="1" applyAlignment="1">
      <alignment horizontal="center" vertical="center"/>
    </xf>
    <xf numFmtId="165" fontId="20" fillId="13" borderId="7" xfId="1" applyNumberFormat="1" applyFont="1" applyFill="1" applyBorder="1" applyAlignment="1">
      <alignment horizontal="center" vertical="center" wrapText="1"/>
    </xf>
    <xf numFmtId="165" fontId="13" fillId="13" borderId="9" xfId="0" applyNumberFormat="1" applyFont="1" applyFill="1" applyBorder="1" applyAlignment="1">
      <alignment horizontal="center" vertical="center" wrapText="1"/>
    </xf>
    <xf numFmtId="165" fontId="13" fillId="13" borderId="3" xfId="0" applyNumberFormat="1" applyFont="1" applyFill="1" applyBorder="1" applyAlignment="1">
      <alignment horizontal="center" vertical="center" wrapText="1"/>
    </xf>
    <xf numFmtId="165" fontId="20" fillId="13" borderId="14" xfId="1" applyNumberFormat="1" applyFont="1" applyFill="1" applyBorder="1" applyAlignment="1">
      <alignment horizontal="center" vertical="center"/>
    </xf>
    <xf numFmtId="168" fontId="20" fillId="13" borderId="11" xfId="1" applyNumberFormat="1" applyFont="1" applyFill="1" applyBorder="1" applyAlignment="1">
      <alignment horizontal="center"/>
    </xf>
    <xf numFmtId="165" fontId="20" fillId="13" borderId="4" xfId="1" applyNumberFormat="1" applyFont="1" applyFill="1" applyBorder="1" applyAlignment="1">
      <alignment horizontal="center" vertical="center"/>
    </xf>
    <xf numFmtId="168" fontId="20" fillId="13" borderId="10" xfId="1" applyNumberFormat="1" applyFont="1" applyFill="1" applyBorder="1" applyAlignment="1">
      <alignment horizontal="center"/>
    </xf>
    <xf numFmtId="165" fontId="20" fillId="13" borderId="10" xfId="1" applyNumberFormat="1" applyFont="1" applyFill="1" applyBorder="1" applyAlignment="1">
      <alignment horizontal="center"/>
    </xf>
    <xf numFmtId="168" fontId="20" fillId="13" borderId="20" xfId="1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colors>
    <mruColors>
      <color rgb="FFDDDDDD"/>
      <color rgb="FFBCBCBC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" name="CaixaDeTexto 1"/>
        <xdr:cNvSpPr txBox="1"/>
      </xdr:nvSpPr>
      <xdr:spPr>
        <a:xfrm>
          <a:off x="0" y="35356800"/>
          <a:ext cx="15011400" cy="5943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100" b="0" i="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- </a:t>
          </a:r>
          <a:r>
            <a:rPr lang="pt-BR" sz="210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Os valores da tabela são válidos para alunos ingressantes no 1º semestre</a:t>
          </a:r>
          <a:r>
            <a:rPr lang="pt-BR" sz="210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</a:t>
          </a:r>
          <a:r>
            <a:rPr lang="pt-BR" sz="210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de 2018. </a:t>
          </a:r>
        </a:p>
        <a:p>
          <a:pPr marL="0" marR="0" indent="0" defTabSz="914400" rtl="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10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* </a:t>
          </a:r>
          <a:r>
            <a:rPr lang="pt-BR" sz="2100" i="1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O valor da</a:t>
          </a:r>
          <a:r>
            <a:rPr lang="pt-BR" sz="2100" i="1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 bolsa/benefício de 50% será concedido até o final do curso, mediante análise sócioeconômica.</a:t>
          </a:r>
        </a:p>
        <a:p>
          <a:pPr rtl="0" eaLnBrk="1" fontAlgn="auto" latinLnBrk="0" hangingPunct="1">
            <a:lnSpc>
              <a:spcPct val="150000"/>
            </a:lnSpc>
          </a:pPr>
          <a:r>
            <a:rPr lang="pt-BR" sz="2100" b="0" i="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** </a:t>
          </a:r>
          <a:r>
            <a:rPr lang="pt-BR" sz="2100" b="1" i="1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Para alunos que não apresentarem documentos para análise sócioeconômica, a partir do 3º módulo será concedido percentual de até 30% conforme pontualidade.</a:t>
          </a:r>
        </a:p>
        <a:p>
          <a:pPr rtl="0"/>
          <a:r>
            <a:rPr lang="pt-BR" sz="2100" b="0" i="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- 1 Previsão de 15% de acréscimo a partir do 5º módulo + 15% no 7º módulo</a:t>
          </a:r>
          <a:endParaRPr lang="pt-BR" sz="2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rtl="0" fontAlgn="base"/>
          <a:endParaRPr lang="pt-BR" sz="2100" b="0" i="0" baseline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r>
            <a:rPr lang="pt-BR" sz="2100" b="0" i="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- 2 Previsão de 25% de acréscimo a partir do 7º módulo/ciclo.</a:t>
          </a:r>
        </a:p>
        <a:p>
          <a:endParaRPr lang="pt-BR" sz="2100" b="0" i="0" baseline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100" b="0" i="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- Os percentuais de bolsa de diferentes programas NÃO são cumulativos. Prevalecerá o programa com maior percentual de bolsa.</a:t>
          </a:r>
          <a:endParaRPr lang="pt-BR" sz="210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endParaRPr lang="pt-BR" sz="2100" b="1" i="1" baseline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rtl="0"/>
          <a:r>
            <a:rPr lang="pt-BR" sz="2100" b="0" i="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- Os valores acima são válidos para as unidades "Santana" e "Shopping Aricanduva". Verifique no ato da inscrição para o processo seletivo os cursos disponíveis em cada unidade.</a:t>
          </a:r>
        </a:p>
        <a:p>
          <a:pPr rtl="0"/>
          <a:endParaRPr lang="pt-BR" sz="2100">
            <a:latin typeface="Verdana" pitchFamily="34" charset="0"/>
          </a:endParaRPr>
        </a:p>
        <a:p>
          <a:pPr marL="0" indent="0" rtl="0"/>
          <a:r>
            <a:rPr lang="pt-BR" sz="2100" b="0" i="0" baseline="0">
              <a:solidFill>
                <a:schemeClr val="dk1"/>
              </a:solidFill>
              <a:latin typeface="Verdana" pitchFamily="34" charset="0"/>
              <a:ea typeface="+mn-ea"/>
              <a:cs typeface="+mn-cs"/>
            </a:rPr>
            <a:t>- Os valores da tabela poderão sofrer reajustes anuais de acordo com a legislação vigente.</a:t>
          </a:r>
        </a:p>
        <a:p>
          <a:pPr rtl="0" fontAlgn="base"/>
          <a:endParaRPr lang="pt-BR" sz="2000" b="0" i="0" baseline="0">
            <a:solidFill>
              <a:schemeClr val="dk1"/>
            </a:solidFill>
            <a:latin typeface="Verdana" pitchFamily="34" charset="0"/>
            <a:ea typeface="+mn-ea"/>
            <a:cs typeface="+mn-cs"/>
          </a:endParaRPr>
        </a:p>
        <a:p>
          <a:pPr rtl="0"/>
          <a:endParaRPr lang="pt-BR" sz="2000" b="0" i="0" u="none" strike="noStrike" baseline="0">
            <a:solidFill>
              <a:srgbClr val="000000"/>
            </a:solidFill>
            <a:latin typeface="Verdana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8"/>
  <sheetViews>
    <sheetView tabSelected="1" zoomScale="50" workbookViewId="0">
      <selection activeCell="F9" sqref="F9"/>
    </sheetView>
  </sheetViews>
  <sheetFormatPr defaultRowHeight="15" x14ac:dyDescent="0.25"/>
  <cols>
    <col min="1" max="1" width="121" customWidth="1"/>
    <col min="2" max="2" width="33.28515625" style="1" bestFit="1" customWidth="1"/>
    <col min="3" max="3" width="30.7109375" style="1" customWidth="1"/>
    <col min="4" max="4" width="14.42578125" style="1" customWidth="1"/>
    <col min="5" max="5" width="31" style="1" customWidth="1"/>
    <col min="6" max="6" width="14.7109375" style="1" customWidth="1"/>
    <col min="7" max="7" width="9.140625" customWidth="1"/>
    <col min="8" max="8" width="16" customWidth="1"/>
    <col min="9" max="12" width="9.140625" customWidth="1"/>
  </cols>
  <sheetData>
    <row r="1" spans="1:9" ht="30" x14ac:dyDescent="0.4">
      <c r="A1" s="198" t="s">
        <v>91</v>
      </c>
      <c r="B1" s="198"/>
      <c r="C1" s="198"/>
      <c r="D1" s="198"/>
      <c r="E1" s="198"/>
      <c r="F1" s="198"/>
    </row>
    <row r="3" spans="1:9" ht="45" customHeight="1" x14ac:dyDescent="0.5">
      <c r="A3" s="187" t="s">
        <v>71</v>
      </c>
      <c r="B3" s="187"/>
      <c r="C3" s="187"/>
      <c r="D3" s="187"/>
      <c r="E3" s="187"/>
      <c r="F3" s="187"/>
      <c r="G3" s="96"/>
    </row>
    <row r="4" spans="1:9" ht="31.5" x14ac:dyDescent="0.5">
      <c r="A4" s="188" t="s">
        <v>92</v>
      </c>
      <c r="B4" s="188"/>
      <c r="C4" s="188"/>
      <c r="D4" s="188"/>
      <c r="E4" s="188"/>
      <c r="F4" s="188"/>
      <c r="G4" s="96"/>
    </row>
    <row r="5" spans="1:9" ht="8.25" customHeight="1" thickBot="1" x14ac:dyDescent="0.55000000000000004">
      <c r="A5" s="35"/>
      <c r="B5" s="34"/>
      <c r="C5" s="7"/>
      <c r="D5" s="34"/>
      <c r="E5" s="34"/>
      <c r="F5" s="37"/>
      <c r="G5" s="96"/>
    </row>
    <row r="6" spans="1:9" ht="15.75" customHeight="1" x14ac:dyDescent="0.25">
      <c r="A6" s="221" t="s">
        <v>47</v>
      </c>
      <c r="B6" s="195" t="s">
        <v>66</v>
      </c>
      <c r="C6" s="222" t="s">
        <v>87</v>
      </c>
      <c r="D6" s="223"/>
      <c r="E6" s="223"/>
      <c r="F6" s="224"/>
      <c r="G6" s="3"/>
    </row>
    <row r="7" spans="1:9" ht="27.75" customHeight="1" thickBot="1" x14ac:dyDescent="0.3">
      <c r="A7" s="196"/>
      <c r="B7" s="196"/>
      <c r="C7" s="225"/>
      <c r="D7" s="226"/>
      <c r="E7" s="226"/>
      <c r="F7" s="191"/>
      <c r="G7" s="3"/>
    </row>
    <row r="8" spans="1:9" ht="27.75" customHeight="1" thickBot="1" x14ac:dyDescent="0.3">
      <c r="A8" s="196"/>
      <c r="B8" s="196"/>
      <c r="C8" s="146" t="s">
        <v>69</v>
      </c>
      <c r="D8" s="147"/>
      <c r="E8" s="146" t="s">
        <v>70</v>
      </c>
      <c r="F8" s="148"/>
      <c r="G8" s="3"/>
    </row>
    <row r="9" spans="1:9" ht="132.75" customHeight="1" thickBot="1" x14ac:dyDescent="0.3">
      <c r="A9" s="197"/>
      <c r="B9" s="197"/>
      <c r="C9" s="38" t="s">
        <v>72</v>
      </c>
      <c r="D9" s="39" t="s">
        <v>73</v>
      </c>
      <c r="E9" s="21" t="s">
        <v>72</v>
      </c>
      <c r="F9" s="39" t="s">
        <v>73</v>
      </c>
      <c r="G9" s="3"/>
    </row>
    <row r="10" spans="1:9" ht="31.5" thickBot="1" x14ac:dyDescent="0.3">
      <c r="A10" s="181" t="s">
        <v>1</v>
      </c>
      <c r="B10" s="182"/>
      <c r="C10" s="182"/>
      <c r="D10" s="182"/>
      <c r="E10" s="182"/>
      <c r="F10" s="183"/>
      <c r="G10" s="3"/>
    </row>
    <row r="11" spans="1:9" ht="27.75" thickBot="1" x14ac:dyDescent="0.3">
      <c r="A11" s="168" t="s">
        <v>2</v>
      </c>
      <c r="B11" s="169"/>
      <c r="C11" s="169"/>
      <c r="D11" s="169"/>
      <c r="E11" s="169"/>
      <c r="F11" s="170"/>
      <c r="G11" s="4"/>
    </row>
    <row r="12" spans="1:9" ht="27" x14ac:dyDescent="0.35">
      <c r="A12" s="40" t="s">
        <v>3</v>
      </c>
      <c r="B12" s="108">
        <v>740</v>
      </c>
      <c r="C12" s="227">
        <f>B12/2</f>
        <v>370</v>
      </c>
      <c r="D12" s="103">
        <v>0.5</v>
      </c>
      <c r="E12" s="233">
        <f>C12</f>
        <v>370</v>
      </c>
      <c r="F12" s="75">
        <v>0.5</v>
      </c>
      <c r="G12" s="3"/>
      <c r="H12" s="5"/>
      <c r="I12" s="6"/>
    </row>
    <row r="13" spans="1:9" ht="27.75" customHeight="1" x14ac:dyDescent="0.35">
      <c r="A13" s="102" t="s">
        <v>5</v>
      </c>
      <c r="B13" s="192">
        <v>651</v>
      </c>
      <c r="C13" s="228">
        <f t="shared" ref="C13:C14" si="0">B13/2</f>
        <v>325.5</v>
      </c>
      <c r="D13" s="184">
        <v>0.5</v>
      </c>
      <c r="E13" s="228">
        <f t="shared" ref="E13:E14" si="1">C13</f>
        <v>325.5</v>
      </c>
      <c r="F13" s="189">
        <v>0.5</v>
      </c>
      <c r="G13" s="3"/>
      <c r="H13" s="5"/>
      <c r="I13" s="6"/>
    </row>
    <row r="14" spans="1:9" ht="29.25" customHeight="1" x14ac:dyDescent="0.35">
      <c r="A14" s="102" t="s">
        <v>6</v>
      </c>
      <c r="B14" s="193"/>
      <c r="C14" s="229">
        <f t="shared" si="0"/>
        <v>0</v>
      </c>
      <c r="D14" s="185"/>
      <c r="E14" s="229">
        <f t="shared" si="1"/>
        <v>0</v>
      </c>
      <c r="F14" s="190"/>
      <c r="G14" s="3"/>
      <c r="H14" s="5"/>
      <c r="I14" s="6"/>
    </row>
    <row r="15" spans="1:9" ht="27" customHeight="1" x14ac:dyDescent="0.35">
      <c r="A15" s="102" t="s">
        <v>11</v>
      </c>
      <c r="B15" s="161"/>
      <c r="C15" s="230" t="s">
        <v>93</v>
      </c>
      <c r="D15" s="185"/>
      <c r="E15" s="231">
        <f>B13/2</f>
        <v>325.5</v>
      </c>
      <c r="F15" s="190"/>
      <c r="G15" s="3"/>
      <c r="H15" s="5"/>
      <c r="I15" s="6"/>
    </row>
    <row r="16" spans="1:9" ht="24.75" customHeight="1" x14ac:dyDescent="0.35">
      <c r="A16" s="41" t="s">
        <v>10</v>
      </c>
      <c r="B16" s="161"/>
      <c r="C16" s="231">
        <f>C13</f>
        <v>325.5</v>
      </c>
      <c r="D16" s="185"/>
      <c r="E16" s="231">
        <f>E15</f>
        <v>325.5</v>
      </c>
      <c r="F16" s="190"/>
      <c r="G16" s="3"/>
      <c r="H16" s="5"/>
      <c r="I16" s="6"/>
    </row>
    <row r="17" spans="1:9" ht="27" customHeight="1" thickBot="1" x14ac:dyDescent="0.4">
      <c r="A17" s="42" t="s">
        <v>7</v>
      </c>
      <c r="B17" s="194"/>
      <c r="C17" s="232">
        <f>C16</f>
        <v>325.5</v>
      </c>
      <c r="D17" s="186"/>
      <c r="E17" s="232">
        <f>E16</f>
        <v>325.5</v>
      </c>
      <c r="F17" s="191"/>
      <c r="G17" s="3"/>
      <c r="H17" s="5"/>
      <c r="I17" s="6"/>
    </row>
    <row r="18" spans="1:9" ht="27.75" thickBot="1" x14ac:dyDescent="0.4">
      <c r="A18" s="175" t="s">
        <v>4</v>
      </c>
      <c r="B18" s="173"/>
      <c r="C18" s="176"/>
      <c r="D18" s="176"/>
      <c r="E18" s="176"/>
      <c r="F18" s="177"/>
      <c r="G18" s="4"/>
      <c r="H18" s="5"/>
      <c r="I18" s="6"/>
    </row>
    <row r="19" spans="1:9" ht="27.75" thickBot="1" x14ac:dyDescent="0.4">
      <c r="A19" s="43" t="s">
        <v>8</v>
      </c>
      <c r="B19" s="109">
        <v>651</v>
      </c>
      <c r="C19" s="259">
        <f>B19/2</f>
        <v>325.5</v>
      </c>
      <c r="D19" s="44">
        <v>0.5</v>
      </c>
      <c r="E19" s="260">
        <f>E13</f>
        <v>325.5</v>
      </c>
      <c r="F19" s="45">
        <v>0.5</v>
      </c>
      <c r="G19" s="3"/>
      <c r="H19" s="5"/>
      <c r="I19" s="6"/>
    </row>
    <row r="20" spans="1:9" ht="27.75" thickBot="1" x14ac:dyDescent="0.4">
      <c r="A20" s="178" t="s">
        <v>48</v>
      </c>
      <c r="B20" s="179"/>
      <c r="C20" s="179"/>
      <c r="D20" s="179"/>
      <c r="E20" s="179"/>
      <c r="F20" s="180"/>
      <c r="G20" s="3"/>
      <c r="H20" s="5"/>
      <c r="I20" s="6"/>
    </row>
    <row r="21" spans="1:9" ht="33" customHeight="1" thickBot="1" x14ac:dyDescent="0.4">
      <c r="A21" s="46" t="s">
        <v>49</v>
      </c>
      <c r="B21" s="109">
        <v>740</v>
      </c>
      <c r="C21" s="261">
        <f>B21/2</f>
        <v>370</v>
      </c>
      <c r="D21" s="47">
        <v>0.5</v>
      </c>
      <c r="E21" s="261">
        <f>B21/2</f>
        <v>370</v>
      </c>
      <c r="F21" s="48">
        <v>0.5</v>
      </c>
      <c r="G21" s="3"/>
      <c r="H21" s="5"/>
      <c r="I21" s="6"/>
    </row>
    <row r="22" spans="1:9" ht="31.5" thickBot="1" x14ac:dyDescent="0.4">
      <c r="A22" s="181" t="s">
        <v>0</v>
      </c>
      <c r="B22" s="182"/>
      <c r="C22" s="182"/>
      <c r="D22" s="182"/>
      <c r="E22" s="182"/>
      <c r="F22" s="183"/>
      <c r="G22" s="3"/>
      <c r="H22" s="5"/>
      <c r="I22" s="6"/>
    </row>
    <row r="23" spans="1:9" ht="31.5" customHeight="1" thickBot="1" x14ac:dyDescent="0.4">
      <c r="A23" s="168" t="s">
        <v>2</v>
      </c>
      <c r="B23" s="169"/>
      <c r="C23" s="169"/>
      <c r="D23" s="169"/>
      <c r="E23" s="169"/>
      <c r="F23" s="170"/>
      <c r="G23" s="4"/>
      <c r="H23" s="5"/>
      <c r="I23" s="6"/>
    </row>
    <row r="24" spans="1:9" ht="27" x14ac:dyDescent="0.35">
      <c r="A24" s="49" t="s">
        <v>3</v>
      </c>
      <c r="B24" s="107">
        <v>673</v>
      </c>
      <c r="C24" s="234">
        <f>B24/2</f>
        <v>336.5</v>
      </c>
      <c r="D24" s="61">
        <v>0.5</v>
      </c>
      <c r="E24" s="234">
        <f>C24</f>
        <v>336.5</v>
      </c>
      <c r="F24" s="51">
        <v>0.5</v>
      </c>
      <c r="G24" s="3"/>
      <c r="H24" s="5"/>
      <c r="I24" s="6"/>
    </row>
    <row r="25" spans="1:9" ht="27" x14ac:dyDescent="0.35">
      <c r="A25" s="52" t="s">
        <v>9</v>
      </c>
      <c r="B25" s="110">
        <v>673</v>
      </c>
      <c r="C25" s="231">
        <f>B25/2</f>
        <v>336.5</v>
      </c>
      <c r="D25" s="80">
        <v>0.5</v>
      </c>
      <c r="E25" s="231">
        <f>C25</f>
        <v>336.5</v>
      </c>
      <c r="F25" s="55">
        <v>0.5</v>
      </c>
      <c r="G25" s="3"/>
      <c r="H25" s="5"/>
      <c r="I25" s="6"/>
    </row>
    <row r="26" spans="1:9" ht="27" x14ac:dyDescent="0.35">
      <c r="A26" s="52" t="s">
        <v>11</v>
      </c>
      <c r="B26" s="110">
        <v>591</v>
      </c>
      <c r="C26" s="231" t="s">
        <v>93</v>
      </c>
      <c r="D26" s="80">
        <v>0.5</v>
      </c>
      <c r="E26" s="231">
        <f>B26/2</f>
        <v>295.5</v>
      </c>
      <c r="F26" s="55">
        <v>0.5</v>
      </c>
      <c r="G26" s="3"/>
      <c r="H26" s="5"/>
      <c r="I26" s="6"/>
    </row>
    <row r="27" spans="1:9" ht="27" x14ac:dyDescent="0.35">
      <c r="A27" s="56" t="s">
        <v>43</v>
      </c>
      <c r="B27" s="111">
        <v>591</v>
      </c>
      <c r="C27" s="231">
        <f t="shared" ref="C27:C34" si="2">B27/2</f>
        <v>295.5</v>
      </c>
      <c r="D27" s="80">
        <v>0.5</v>
      </c>
      <c r="E27" s="231">
        <f t="shared" ref="E27:E34" si="3">C27</f>
        <v>295.5</v>
      </c>
      <c r="F27" s="55">
        <v>0.5</v>
      </c>
      <c r="G27" s="3"/>
      <c r="H27" s="5"/>
      <c r="I27" s="6"/>
    </row>
    <row r="28" spans="1:9" ht="27" x14ac:dyDescent="0.35">
      <c r="A28" s="52" t="s">
        <v>63</v>
      </c>
      <c r="B28" s="112">
        <v>591</v>
      </c>
      <c r="C28" s="231" t="s">
        <v>93</v>
      </c>
      <c r="D28" s="80">
        <v>0.5</v>
      </c>
      <c r="E28" s="231">
        <f>B28/2</f>
        <v>295.5</v>
      </c>
      <c r="F28" s="55">
        <v>0.5</v>
      </c>
      <c r="G28" s="3"/>
      <c r="H28" s="5"/>
      <c r="I28" s="6"/>
    </row>
    <row r="29" spans="1:9" ht="31.5" customHeight="1" x14ac:dyDescent="0.35">
      <c r="A29" s="52" t="s">
        <v>5</v>
      </c>
      <c r="B29" s="113">
        <v>591</v>
      </c>
      <c r="C29" s="231">
        <f t="shared" si="2"/>
        <v>295.5</v>
      </c>
      <c r="D29" s="80">
        <v>0.5</v>
      </c>
      <c r="E29" s="231">
        <f t="shared" si="3"/>
        <v>295.5</v>
      </c>
      <c r="F29" s="55">
        <v>0.5</v>
      </c>
      <c r="G29" s="3"/>
      <c r="H29" s="5"/>
      <c r="I29" s="6"/>
    </row>
    <row r="30" spans="1:9" ht="27" hidden="1" x14ac:dyDescent="0.35">
      <c r="A30" s="52" t="s">
        <v>50</v>
      </c>
      <c r="B30" s="114">
        <f t="shared" ref="B30:B32" si="4">547*1.12</f>
        <v>612.6400000000001</v>
      </c>
      <c r="C30" s="231">
        <f t="shared" si="2"/>
        <v>306.32000000000005</v>
      </c>
      <c r="D30" s="80">
        <v>0.5</v>
      </c>
      <c r="E30" s="231">
        <f t="shared" si="3"/>
        <v>306.32000000000005</v>
      </c>
      <c r="F30" s="55">
        <v>0.5</v>
      </c>
      <c r="G30" s="3"/>
      <c r="H30" s="5"/>
      <c r="I30" s="6"/>
    </row>
    <row r="31" spans="1:9" ht="27" x14ac:dyDescent="0.35">
      <c r="A31" s="52" t="s">
        <v>6</v>
      </c>
      <c r="B31" s="113">
        <v>591</v>
      </c>
      <c r="C31" s="231">
        <f t="shared" si="2"/>
        <v>295.5</v>
      </c>
      <c r="D31" s="80">
        <v>0.5</v>
      </c>
      <c r="E31" s="231">
        <f t="shared" si="3"/>
        <v>295.5</v>
      </c>
      <c r="F31" s="55">
        <v>0.5</v>
      </c>
      <c r="G31" s="3"/>
      <c r="H31" s="5"/>
      <c r="I31" s="6"/>
    </row>
    <row r="32" spans="1:9" ht="27" hidden="1" x14ac:dyDescent="0.35">
      <c r="A32" s="52" t="s">
        <v>10</v>
      </c>
      <c r="B32" s="115">
        <f t="shared" si="4"/>
        <v>612.6400000000001</v>
      </c>
      <c r="C32" s="231">
        <f t="shared" si="2"/>
        <v>306.32000000000005</v>
      </c>
      <c r="D32" s="80">
        <v>0.5</v>
      </c>
      <c r="E32" s="231">
        <f t="shared" si="3"/>
        <v>306.32000000000005</v>
      </c>
      <c r="F32" s="55">
        <v>0.5</v>
      </c>
      <c r="G32" s="3"/>
      <c r="H32" s="5"/>
      <c r="I32" s="6"/>
    </row>
    <row r="33" spans="1:9" ht="26.25" hidden="1" customHeight="1" x14ac:dyDescent="0.35">
      <c r="A33" s="57" t="s">
        <v>56</v>
      </c>
      <c r="B33" s="115">
        <v>547</v>
      </c>
      <c r="C33" s="231">
        <f t="shared" si="2"/>
        <v>273.5</v>
      </c>
      <c r="D33" s="80">
        <v>0.5</v>
      </c>
      <c r="E33" s="231">
        <f t="shared" si="3"/>
        <v>273.5</v>
      </c>
      <c r="F33" s="55">
        <v>0.5</v>
      </c>
      <c r="G33" s="3"/>
      <c r="H33" s="5"/>
      <c r="I33" s="6"/>
    </row>
    <row r="34" spans="1:9" ht="27.75" thickBot="1" x14ac:dyDescent="0.4">
      <c r="A34" s="58" t="s">
        <v>7</v>
      </c>
      <c r="B34" s="116">
        <v>591</v>
      </c>
      <c r="C34" s="232">
        <f t="shared" si="2"/>
        <v>295.5</v>
      </c>
      <c r="D34" s="82">
        <v>0.5</v>
      </c>
      <c r="E34" s="232">
        <f t="shared" si="3"/>
        <v>295.5</v>
      </c>
      <c r="F34" s="118">
        <v>0.5</v>
      </c>
      <c r="G34" s="3"/>
      <c r="H34" s="5"/>
      <c r="I34" s="6"/>
    </row>
    <row r="35" spans="1:9" ht="27.75" thickBot="1" x14ac:dyDescent="0.4">
      <c r="A35" s="171" t="s">
        <v>4</v>
      </c>
      <c r="B35" s="172"/>
      <c r="C35" s="173"/>
      <c r="D35" s="173"/>
      <c r="E35" s="173"/>
      <c r="F35" s="174"/>
      <c r="G35" s="4"/>
      <c r="H35" s="5"/>
      <c r="I35" s="6"/>
    </row>
    <row r="36" spans="1:9" ht="27" hidden="1" thickBot="1" x14ac:dyDescent="0.4">
      <c r="A36" s="16" t="s">
        <v>68</v>
      </c>
      <c r="B36" s="151">
        <v>547</v>
      </c>
      <c r="C36" s="160">
        <f>B36/2</f>
        <v>273.5</v>
      </c>
      <c r="D36" s="167">
        <v>0.5</v>
      </c>
      <c r="E36" s="160">
        <f>C36</f>
        <v>273.5</v>
      </c>
      <c r="F36" s="164">
        <v>0.5</v>
      </c>
      <c r="G36" s="4"/>
      <c r="H36" s="5"/>
      <c r="I36" s="6"/>
    </row>
    <row r="37" spans="1:9" ht="27" hidden="1" thickBot="1" x14ac:dyDescent="0.4">
      <c r="A37" s="11" t="s">
        <v>62</v>
      </c>
      <c r="B37" s="152"/>
      <c r="C37" s="161"/>
      <c r="D37" s="161"/>
      <c r="E37" s="161"/>
      <c r="F37" s="152">
        <v>0.5</v>
      </c>
      <c r="G37" s="4"/>
      <c r="H37" s="5"/>
      <c r="I37" s="6"/>
    </row>
    <row r="38" spans="1:9" ht="27" x14ac:dyDescent="0.35">
      <c r="A38" s="60" t="s">
        <v>67</v>
      </c>
      <c r="B38" s="108">
        <v>591</v>
      </c>
      <c r="C38" s="234">
        <f>B38/2</f>
        <v>295.5</v>
      </c>
      <c r="D38" s="61">
        <v>0.5</v>
      </c>
      <c r="E38" s="234">
        <f>C38</f>
        <v>295.5</v>
      </c>
      <c r="F38" s="51">
        <v>0.5</v>
      </c>
      <c r="G38" s="4"/>
      <c r="H38" s="5"/>
      <c r="I38" s="6"/>
    </row>
    <row r="39" spans="1:9" ht="27" x14ac:dyDescent="0.35">
      <c r="A39" s="56" t="s">
        <v>14</v>
      </c>
      <c r="B39" s="117">
        <v>810</v>
      </c>
      <c r="C39" s="231">
        <f>B39/2</f>
        <v>405</v>
      </c>
      <c r="D39" s="62">
        <v>0.5</v>
      </c>
      <c r="E39" s="231">
        <f>C39</f>
        <v>405</v>
      </c>
      <c r="F39" s="63">
        <v>0.5</v>
      </c>
      <c r="G39" s="3"/>
      <c r="H39" s="5"/>
      <c r="I39" s="6"/>
    </row>
    <row r="40" spans="1:9" ht="27" x14ac:dyDescent="0.35">
      <c r="A40" s="52" t="s">
        <v>15</v>
      </c>
      <c r="B40" s="149">
        <v>591</v>
      </c>
      <c r="C40" s="228" t="s">
        <v>94</v>
      </c>
      <c r="D40" s="155">
        <v>0.5</v>
      </c>
      <c r="E40" s="228">
        <f>B40/2</f>
        <v>295.5</v>
      </c>
      <c r="F40" s="165">
        <v>0.5</v>
      </c>
      <c r="G40" s="3"/>
      <c r="H40" s="5"/>
      <c r="I40" s="6"/>
    </row>
    <row r="41" spans="1:9" ht="27" x14ac:dyDescent="0.35">
      <c r="A41" s="52" t="s">
        <v>12</v>
      </c>
      <c r="B41" s="150"/>
      <c r="C41" s="235"/>
      <c r="D41" s="156"/>
      <c r="E41" s="235"/>
      <c r="F41" s="166">
        <v>0.5</v>
      </c>
      <c r="G41" s="3"/>
      <c r="H41" s="5"/>
      <c r="I41" s="6"/>
    </row>
    <row r="42" spans="1:9" ht="31.5" customHeight="1" x14ac:dyDescent="0.35">
      <c r="A42" s="52" t="s">
        <v>51</v>
      </c>
      <c r="B42" s="150"/>
      <c r="C42" s="235"/>
      <c r="D42" s="156"/>
      <c r="E42" s="235"/>
      <c r="F42" s="166"/>
      <c r="G42" s="3"/>
      <c r="H42" s="5"/>
      <c r="I42" s="6"/>
    </row>
    <row r="43" spans="1:9" ht="27" x14ac:dyDescent="0.35">
      <c r="A43" s="52" t="s">
        <v>13</v>
      </c>
      <c r="B43" s="150"/>
      <c r="C43" s="236"/>
      <c r="D43" s="157"/>
      <c r="E43" s="236"/>
      <c r="F43" s="166"/>
      <c r="G43" s="3"/>
      <c r="H43" s="5"/>
      <c r="I43" s="6"/>
    </row>
    <row r="44" spans="1:9" ht="27" x14ac:dyDescent="0.35">
      <c r="A44" s="52" t="s">
        <v>16</v>
      </c>
      <c r="B44" s="117">
        <v>591</v>
      </c>
      <c r="C44" s="237">
        <f>B44/2</f>
        <v>295.5</v>
      </c>
      <c r="D44" s="54">
        <v>0.5</v>
      </c>
      <c r="E44" s="237">
        <f>C44</f>
        <v>295.5</v>
      </c>
      <c r="F44" s="63">
        <v>0.5</v>
      </c>
      <c r="G44" s="3"/>
      <c r="H44" s="5"/>
      <c r="I44" s="6"/>
    </row>
    <row r="45" spans="1:9" ht="27.75" thickBot="1" x14ac:dyDescent="0.4">
      <c r="A45" s="64" t="s">
        <v>8</v>
      </c>
      <c r="B45" s="119">
        <v>591</v>
      </c>
      <c r="C45" s="238">
        <f>B45/2</f>
        <v>295.5</v>
      </c>
      <c r="D45" s="59">
        <v>0.5</v>
      </c>
      <c r="E45" s="238">
        <f>C45</f>
        <v>295.5</v>
      </c>
      <c r="F45" s="65">
        <v>0.5</v>
      </c>
      <c r="G45" s="3"/>
      <c r="H45" s="5"/>
      <c r="I45" s="6"/>
    </row>
    <row r="46" spans="1:9" ht="27.75" thickBot="1" x14ac:dyDescent="0.4">
      <c r="A46" s="136" t="s">
        <v>17</v>
      </c>
      <c r="B46" s="139"/>
      <c r="C46" s="140"/>
      <c r="D46" s="140"/>
      <c r="E46" s="140"/>
      <c r="F46" s="141"/>
      <c r="G46" s="4"/>
      <c r="H46" s="5"/>
      <c r="I46" s="6"/>
    </row>
    <row r="47" spans="1:9" ht="27" x14ac:dyDescent="0.35">
      <c r="A47" s="49" t="s">
        <v>44</v>
      </c>
      <c r="B47" s="107">
        <v>591</v>
      </c>
      <c r="C47" s="233">
        <f>B47/2</f>
        <v>295.5</v>
      </c>
      <c r="D47" s="121">
        <v>0.5</v>
      </c>
      <c r="E47" s="233">
        <f>C47</f>
        <v>295.5</v>
      </c>
      <c r="F47" s="51">
        <v>0.5</v>
      </c>
      <c r="G47" s="3"/>
      <c r="H47" s="5"/>
      <c r="I47" s="6"/>
    </row>
    <row r="48" spans="1:9" ht="27" x14ac:dyDescent="0.35">
      <c r="A48" s="52" t="s">
        <v>21</v>
      </c>
      <c r="B48" s="120">
        <v>673</v>
      </c>
      <c r="C48" s="239" t="s">
        <v>93</v>
      </c>
      <c r="D48" s="122">
        <v>0.5</v>
      </c>
      <c r="E48" s="239">
        <f>B48/2</f>
        <v>336.5</v>
      </c>
      <c r="F48" s="55">
        <v>0.5</v>
      </c>
      <c r="G48" s="3"/>
      <c r="H48" s="5"/>
      <c r="I48" s="6"/>
    </row>
    <row r="49" spans="1:9" ht="27" x14ac:dyDescent="0.35">
      <c r="A49" s="52" t="s">
        <v>23</v>
      </c>
      <c r="B49" s="120">
        <v>673</v>
      </c>
      <c r="C49" s="239" t="s">
        <v>93</v>
      </c>
      <c r="D49" s="122">
        <v>0.5</v>
      </c>
      <c r="E49" s="239">
        <f>B49/2</f>
        <v>336.5</v>
      </c>
      <c r="F49" s="55">
        <v>0.5</v>
      </c>
      <c r="G49" s="3"/>
      <c r="H49" s="5"/>
      <c r="I49" s="6"/>
    </row>
    <row r="50" spans="1:9" ht="27" x14ac:dyDescent="0.35">
      <c r="A50" s="52" t="s">
        <v>20</v>
      </c>
      <c r="B50" s="120">
        <v>673</v>
      </c>
      <c r="C50" s="239" t="s">
        <v>93</v>
      </c>
      <c r="D50" s="122">
        <v>0.5</v>
      </c>
      <c r="E50" s="239">
        <f>B50/2</f>
        <v>336.5</v>
      </c>
      <c r="F50" s="55">
        <v>0.5</v>
      </c>
      <c r="G50" s="3"/>
      <c r="H50" s="5"/>
      <c r="I50" s="6"/>
    </row>
    <row r="51" spans="1:9" ht="27" x14ac:dyDescent="0.35">
      <c r="A51" s="52" t="s">
        <v>24</v>
      </c>
      <c r="B51" s="120">
        <v>673</v>
      </c>
      <c r="C51" s="239" t="s">
        <v>93</v>
      </c>
      <c r="D51" s="122">
        <v>0.5</v>
      </c>
      <c r="E51" s="239">
        <f>B51/2</f>
        <v>336.5</v>
      </c>
      <c r="F51" s="55">
        <v>0.5</v>
      </c>
      <c r="G51" s="3"/>
      <c r="H51" s="5"/>
      <c r="I51" s="6"/>
    </row>
    <row r="52" spans="1:9" ht="27" hidden="1" x14ac:dyDescent="0.35">
      <c r="A52" s="52" t="s">
        <v>57</v>
      </c>
      <c r="B52" s="120">
        <f t="shared" ref="B52:B53" si="5">623*1.1</f>
        <v>685.30000000000007</v>
      </c>
      <c r="C52" s="239">
        <f t="shared" ref="C52:C53" si="6">B52/2</f>
        <v>342.65000000000003</v>
      </c>
      <c r="D52" s="122">
        <v>0.5</v>
      </c>
      <c r="E52" s="239">
        <f t="shared" ref="E52:E53" si="7">C52</f>
        <v>342.65000000000003</v>
      </c>
      <c r="F52" s="55">
        <v>0.5</v>
      </c>
      <c r="G52" s="3"/>
      <c r="H52" s="5"/>
      <c r="I52" s="6"/>
    </row>
    <row r="53" spans="1:9" ht="27" hidden="1" x14ac:dyDescent="0.35">
      <c r="A53" s="52" t="s">
        <v>58</v>
      </c>
      <c r="B53" s="120">
        <f t="shared" si="5"/>
        <v>685.30000000000007</v>
      </c>
      <c r="C53" s="239">
        <f t="shared" si="6"/>
        <v>342.65000000000003</v>
      </c>
      <c r="D53" s="122">
        <v>0.5</v>
      </c>
      <c r="E53" s="239">
        <f t="shared" si="7"/>
        <v>342.65000000000003</v>
      </c>
      <c r="F53" s="55">
        <v>0.5</v>
      </c>
      <c r="G53" s="3"/>
      <c r="H53" s="5"/>
      <c r="I53" s="6"/>
    </row>
    <row r="54" spans="1:9" ht="30.75" customHeight="1" x14ac:dyDescent="0.35">
      <c r="A54" s="52" t="s">
        <v>22</v>
      </c>
      <c r="B54" s="120">
        <v>591</v>
      </c>
      <c r="C54" s="239" t="s">
        <v>93</v>
      </c>
      <c r="D54" s="122">
        <v>0.5</v>
      </c>
      <c r="E54" s="239">
        <f>B54/2</f>
        <v>295.5</v>
      </c>
      <c r="F54" s="55">
        <v>0.5</v>
      </c>
      <c r="G54" s="3"/>
      <c r="H54" s="5"/>
      <c r="I54" s="6"/>
    </row>
    <row r="55" spans="1:9" ht="27" x14ac:dyDescent="0.35">
      <c r="A55" s="52" t="s">
        <v>18</v>
      </c>
      <c r="B55" s="153">
        <v>673</v>
      </c>
      <c r="C55" s="240" t="s">
        <v>93</v>
      </c>
      <c r="D55" s="158">
        <v>0.5</v>
      </c>
      <c r="E55" s="240">
        <f>B55/2</f>
        <v>336.5</v>
      </c>
      <c r="F55" s="162">
        <v>0.5</v>
      </c>
      <c r="G55" s="3"/>
      <c r="H55" s="5"/>
      <c r="I55" s="6"/>
    </row>
    <row r="56" spans="1:9" ht="27.75" thickBot="1" x14ac:dyDescent="0.4">
      <c r="A56" s="58" t="s">
        <v>19</v>
      </c>
      <c r="B56" s="154">
        <v>623</v>
      </c>
      <c r="C56" s="241"/>
      <c r="D56" s="159"/>
      <c r="E56" s="241">
        <f t="shared" ref="E56" si="8">C56</f>
        <v>0</v>
      </c>
      <c r="F56" s="163">
        <v>0.5</v>
      </c>
      <c r="G56" s="3"/>
      <c r="H56" s="5"/>
      <c r="I56" s="6"/>
    </row>
    <row r="57" spans="1:9" ht="27" hidden="1" thickBot="1" x14ac:dyDescent="0.4">
      <c r="A57" s="142" t="s">
        <v>59</v>
      </c>
      <c r="B57" s="143"/>
      <c r="C57" s="144"/>
      <c r="D57" s="144"/>
      <c r="E57" s="144"/>
      <c r="F57" s="145"/>
      <c r="G57" s="3"/>
      <c r="H57" s="5"/>
      <c r="I57" s="6"/>
    </row>
    <row r="58" spans="1:9" ht="27" hidden="1" thickBot="1" x14ac:dyDescent="0.4">
      <c r="A58" s="14" t="s">
        <v>60</v>
      </c>
      <c r="B58" s="23">
        <v>649</v>
      </c>
      <c r="C58" s="27">
        <f>B58/2</f>
        <v>324.5</v>
      </c>
      <c r="D58" s="25">
        <v>0.5</v>
      </c>
      <c r="E58" s="27">
        <f>C58</f>
        <v>324.5</v>
      </c>
      <c r="F58" s="28">
        <v>0.5</v>
      </c>
      <c r="G58" s="3"/>
      <c r="H58" s="5"/>
      <c r="I58" s="6"/>
    </row>
    <row r="59" spans="1:9" ht="27" hidden="1" thickBot="1" x14ac:dyDescent="0.4">
      <c r="A59" s="14" t="s">
        <v>61</v>
      </c>
      <c r="B59" s="24">
        <v>713</v>
      </c>
      <c r="C59" s="17">
        <f>B59/2</f>
        <v>356.5</v>
      </c>
      <c r="D59" s="26">
        <v>0.5</v>
      </c>
      <c r="E59" s="17">
        <f>C59</f>
        <v>356.5</v>
      </c>
      <c r="F59" s="29">
        <v>0.5</v>
      </c>
      <c r="G59" s="3"/>
      <c r="H59" s="5"/>
      <c r="I59" s="6"/>
    </row>
    <row r="60" spans="1:9" ht="27.75" thickBot="1" x14ac:dyDescent="0.4">
      <c r="A60" s="136" t="s">
        <v>38</v>
      </c>
      <c r="B60" s="137"/>
      <c r="C60" s="137"/>
      <c r="D60" s="137"/>
      <c r="E60" s="137"/>
      <c r="F60" s="138"/>
      <c r="G60" s="3"/>
      <c r="H60" s="5"/>
      <c r="I60" s="6"/>
    </row>
    <row r="61" spans="1:9" ht="26.25" hidden="1" x14ac:dyDescent="0.35">
      <c r="A61" s="10" t="s">
        <v>65</v>
      </c>
      <c r="B61" s="8">
        <v>547</v>
      </c>
      <c r="C61" s="12">
        <f>B61/2</f>
        <v>273.5</v>
      </c>
      <c r="D61" s="13">
        <f>50%</f>
        <v>0.5</v>
      </c>
      <c r="E61" s="19">
        <f>C61</f>
        <v>273.5</v>
      </c>
      <c r="F61" s="67">
        <v>0.5</v>
      </c>
      <c r="G61" s="3"/>
      <c r="H61" s="5"/>
      <c r="I61" s="6"/>
    </row>
    <row r="62" spans="1:9" ht="27.75" thickBot="1" x14ac:dyDescent="0.4">
      <c r="A62" s="68" t="s">
        <v>39</v>
      </c>
      <c r="B62" s="123">
        <v>810</v>
      </c>
      <c r="C62" s="242">
        <f>B62/2</f>
        <v>405</v>
      </c>
      <c r="D62" s="54">
        <v>0.5</v>
      </c>
      <c r="E62" s="243">
        <f>C62</f>
        <v>405</v>
      </c>
      <c r="F62" s="71">
        <v>0.5</v>
      </c>
      <c r="G62" s="3"/>
      <c r="H62" s="5"/>
      <c r="I62" s="6"/>
    </row>
    <row r="63" spans="1:9" ht="29.25" hidden="1" customHeight="1" thickBot="1" x14ac:dyDescent="0.4">
      <c r="A63" s="202" t="s">
        <v>33</v>
      </c>
      <c r="B63" s="203"/>
      <c r="C63" s="203"/>
      <c r="D63" s="203"/>
      <c r="E63" s="203"/>
      <c r="F63" s="204"/>
      <c r="G63" s="3"/>
      <c r="H63" s="5"/>
      <c r="I63" s="6"/>
    </row>
    <row r="64" spans="1:9" ht="27.75" hidden="1" thickBot="1" x14ac:dyDescent="0.4">
      <c r="A64" s="72" t="s">
        <v>30</v>
      </c>
      <c r="B64" s="69">
        <f>547*1.12</f>
        <v>612.6400000000001</v>
      </c>
      <c r="C64" s="73">
        <f>B64*0.55</f>
        <v>336.95200000000006</v>
      </c>
      <c r="D64" s="74">
        <v>0.45</v>
      </c>
      <c r="E64" s="66">
        <f>B64*0.55</f>
        <v>336.95200000000006</v>
      </c>
      <c r="F64" s="75">
        <v>0.45</v>
      </c>
      <c r="G64" s="3"/>
      <c r="H64" s="5"/>
      <c r="I64" s="6"/>
    </row>
    <row r="65" spans="1:9" ht="27" hidden="1" thickBot="1" x14ac:dyDescent="0.4">
      <c r="A65" s="20" t="s">
        <v>55</v>
      </c>
      <c r="B65" s="8">
        <v>649</v>
      </c>
      <c r="C65" s="9">
        <f t="shared" ref="C65:C66" si="9">B65/2</f>
        <v>324.5</v>
      </c>
      <c r="D65" s="18">
        <v>0.5</v>
      </c>
      <c r="E65" s="15">
        <f>C65</f>
        <v>324.5</v>
      </c>
      <c r="F65" s="30">
        <v>0.5</v>
      </c>
      <c r="G65" s="3"/>
      <c r="H65" s="5"/>
      <c r="I65" s="6"/>
    </row>
    <row r="66" spans="1:9" ht="27" hidden="1" thickBot="1" x14ac:dyDescent="0.4">
      <c r="A66" s="22" t="s">
        <v>53</v>
      </c>
      <c r="B66" s="8">
        <v>547</v>
      </c>
      <c r="C66" s="9">
        <f t="shared" si="9"/>
        <v>273.5</v>
      </c>
      <c r="D66" s="18">
        <v>0.5</v>
      </c>
      <c r="E66" s="32">
        <f>C66</f>
        <v>273.5</v>
      </c>
      <c r="F66" s="31">
        <v>0.5</v>
      </c>
      <c r="G66" s="3"/>
      <c r="H66" s="5"/>
      <c r="I66" s="6"/>
    </row>
    <row r="67" spans="1:9" ht="27.75" thickBot="1" x14ac:dyDescent="0.4">
      <c r="A67" s="205" t="s">
        <v>34</v>
      </c>
      <c r="B67" s="206"/>
      <c r="C67" s="207"/>
      <c r="D67" s="206"/>
      <c r="E67" s="206"/>
      <c r="F67" s="208"/>
      <c r="G67" s="3"/>
      <c r="H67" s="5"/>
      <c r="I67" s="6"/>
    </row>
    <row r="68" spans="1:9" ht="30" x14ac:dyDescent="0.35">
      <c r="A68" s="49" t="s">
        <v>74</v>
      </c>
      <c r="B68" s="107">
        <v>836</v>
      </c>
      <c r="C68" s="234">
        <f>B68/2</f>
        <v>418</v>
      </c>
      <c r="D68" s="61">
        <v>0.5</v>
      </c>
      <c r="E68" s="244">
        <f>C68</f>
        <v>418</v>
      </c>
      <c r="F68" s="76">
        <v>0.5</v>
      </c>
      <c r="G68" s="3"/>
      <c r="H68" s="5"/>
      <c r="I68" s="6"/>
    </row>
    <row r="69" spans="1:9" ht="33" customHeight="1" x14ac:dyDescent="0.35">
      <c r="A69" s="124" t="s">
        <v>35</v>
      </c>
      <c r="B69" s="125">
        <v>591</v>
      </c>
      <c r="C69" s="231" t="s">
        <v>93</v>
      </c>
      <c r="D69" s="126">
        <v>0.5</v>
      </c>
      <c r="E69" s="242">
        <f>B69/2</f>
        <v>295.5</v>
      </c>
      <c r="F69" s="63">
        <v>0.5</v>
      </c>
      <c r="G69" s="3"/>
      <c r="H69" s="5"/>
      <c r="I69" s="6"/>
    </row>
    <row r="70" spans="1:9" ht="24.75" customHeight="1" thickBot="1" x14ac:dyDescent="0.4">
      <c r="A70" s="58" t="s">
        <v>25</v>
      </c>
      <c r="B70" s="127">
        <v>591</v>
      </c>
      <c r="C70" s="232">
        <f>B70/2</f>
        <v>295.5</v>
      </c>
      <c r="D70" s="105">
        <v>0.5</v>
      </c>
      <c r="E70" s="245">
        <f>C70</f>
        <v>295.5</v>
      </c>
      <c r="F70" s="65">
        <v>0.5</v>
      </c>
      <c r="G70" s="3"/>
      <c r="H70" s="5"/>
      <c r="I70" s="6"/>
    </row>
    <row r="71" spans="1:9" ht="27.75" thickBot="1" x14ac:dyDescent="0.4">
      <c r="A71" s="209" t="s">
        <v>36</v>
      </c>
      <c r="B71" s="210"/>
      <c r="C71" s="210"/>
      <c r="D71" s="210"/>
      <c r="E71" s="210"/>
      <c r="F71" s="211"/>
      <c r="G71" s="3"/>
      <c r="H71" s="5"/>
      <c r="I71" s="6"/>
    </row>
    <row r="72" spans="1:9" ht="54" x14ac:dyDescent="0.35">
      <c r="A72" s="77" t="s">
        <v>32</v>
      </c>
      <c r="B72" s="128">
        <v>755</v>
      </c>
      <c r="C72" s="234" t="s">
        <v>93</v>
      </c>
      <c r="D72" s="61">
        <v>0.5</v>
      </c>
      <c r="E72" s="244">
        <f>B72/2</f>
        <v>377.5</v>
      </c>
      <c r="F72" s="76">
        <v>0.5</v>
      </c>
      <c r="G72" s="3"/>
      <c r="H72" s="5"/>
      <c r="I72" s="6"/>
    </row>
    <row r="73" spans="1:9" ht="34.5" customHeight="1" x14ac:dyDescent="0.35">
      <c r="A73" s="78" t="s">
        <v>64</v>
      </c>
      <c r="B73" s="111">
        <v>755</v>
      </c>
      <c r="C73" s="231" t="s">
        <v>93</v>
      </c>
      <c r="D73" s="80">
        <v>0.5</v>
      </c>
      <c r="E73" s="247">
        <f>B73/2</f>
        <v>377.5</v>
      </c>
      <c r="F73" s="63">
        <v>0.5</v>
      </c>
      <c r="G73" s="3"/>
      <c r="H73" s="5"/>
      <c r="I73" s="6"/>
    </row>
    <row r="74" spans="1:9" ht="30" x14ac:dyDescent="0.35">
      <c r="A74" s="78" t="s">
        <v>90</v>
      </c>
      <c r="B74" s="111">
        <v>836</v>
      </c>
      <c r="C74" s="231">
        <f>B74/2</f>
        <v>418</v>
      </c>
      <c r="D74" s="80">
        <v>0.5</v>
      </c>
      <c r="E74" s="247">
        <f>B74/2</f>
        <v>418</v>
      </c>
      <c r="F74" s="63">
        <v>0.5</v>
      </c>
      <c r="G74" s="3"/>
      <c r="H74" s="5"/>
      <c r="I74" s="6"/>
    </row>
    <row r="75" spans="1:9" ht="53.25" customHeight="1" x14ac:dyDescent="0.35">
      <c r="A75" s="81" t="s">
        <v>27</v>
      </c>
      <c r="B75" s="111">
        <v>755</v>
      </c>
      <c r="C75" s="231" t="s">
        <v>93</v>
      </c>
      <c r="D75" s="80">
        <v>0.5</v>
      </c>
      <c r="E75" s="247">
        <f>B75/2</f>
        <v>377.5</v>
      </c>
      <c r="F75" s="63">
        <v>0.5</v>
      </c>
      <c r="G75" s="3"/>
      <c r="H75" s="5"/>
      <c r="I75" s="6"/>
    </row>
    <row r="76" spans="1:9" ht="30" hidden="1" customHeight="1" x14ac:dyDescent="0.35">
      <c r="A76" s="52" t="s">
        <v>29</v>
      </c>
      <c r="B76" s="79">
        <f>699*1.12</f>
        <v>782.88000000000011</v>
      </c>
      <c r="C76" s="246">
        <f t="shared" ref="C76" si="10">B76*0.55</f>
        <v>430.58400000000012</v>
      </c>
      <c r="D76" s="80">
        <v>0.45</v>
      </c>
      <c r="E76" s="248">
        <f t="shared" ref="E76" si="11">B76*0.55</f>
        <v>430.58400000000012</v>
      </c>
      <c r="F76" s="63">
        <v>0.45</v>
      </c>
      <c r="G76" s="3"/>
      <c r="H76" s="5"/>
      <c r="I76" s="6"/>
    </row>
    <row r="77" spans="1:9" ht="26.25" customHeight="1" x14ac:dyDescent="0.35">
      <c r="A77" s="81" t="s">
        <v>46</v>
      </c>
      <c r="B77" s="111">
        <v>755</v>
      </c>
      <c r="C77" s="231" t="s">
        <v>93</v>
      </c>
      <c r="D77" s="80">
        <v>0.5</v>
      </c>
      <c r="E77" s="247">
        <f>B77/2</f>
        <v>377.5</v>
      </c>
      <c r="F77" s="63">
        <v>0.5</v>
      </c>
      <c r="G77" s="3"/>
      <c r="H77" s="5"/>
      <c r="I77" s="6"/>
    </row>
    <row r="78" spans="1:9" ht="27.75" thickBot="1" x14ac:dyDescent="0.4">
      <c r="A78" s="58" t="s">
        <v>37</v>
      </c>
      <c r="B78" s="111">
        <v>755</v>
      </c>
      <c r="C78" s="231" t="s">
        <v>93</v>
      </c>
      <c r="D78" s="82">
        <v>0.5</v>
      </c>
      <c r="E78" s="249">
        <f>B78/2</f>
        <v>377.5</v>
      </c>
      <c r="F78" s="65">
        <v>0.5</v>
      </c>
      <c r="G78" s="3"/>
      <c r="H78" s="5"/>
      <c r="I78" s="6"/>
    </row>
    <row r="79" spans="1:9" ht="27" hidden="1" thickBot="1" x14ac:dyDescent="0.4">
      <c r="A79" s="20"/>
      <c r="B79" s="33"/>
      <c r="C79" s="33"/>
      <c r="D79" s="33"/>
      <c r="E79" s="33"/>
      <c r="F79" s="36"/>
      <c r="G79" s="3"/>
      <c r="H79" s="5"/>
      <c r="I79" s="6"/>
    </row>
    <row r="80" spans="1:9" ht="27.75" thickBot="1" x14ac:dyDescent="0.4">
      <c r="A80" s="215" t="s">
        <v>41</v>
      </c>
      <c r="B80" s="216"/>
      <c r="C80" s="216"/>
      <c r="D80" s="216"/>
      <c r="E80" s="217"/>
      <c r="F80" s="218"/>
      <c r="G80" s="3"/>
      <c r="H80" s="5"/>
      <c r="I80" s="6"/>
    </row>
    <row r="81" spans="1:9" ht="30" x14ac:dyDescent="0.35">
      <c r="A81" s="49" t="s">
        <v>75</v>
      </c>
      <c r="B81" s="107">
        <v>755</v>
      </c>
      <c r="C81" s="244">
        <f>B81/2</f>
        <v>377.5</v>
      </c>
      <c r="D81" s="50">
        <v>0.5</v>
      </c>
      <c r="E81" s="251">
        <f>C81</f>
        <v>377.5</v>
      </c>
      <c r="F81" s="83">
        <v>0.5</v>
      </c>
      <c r="G81" s="3"/>
      <c r="H81" s="5"/>
      <c r="I81" s="6"/>
    </row>
    <row r="82" spans="1:9" ht="27" hidden="1" x14ac:dyDescent="0.35">
      <c r="A82" s="81" t="s">
        <v>31</v>
      </c>
      <c r="B82" s="84">
        <f>699*1.12</f>
        <v>782.88000000000011</v>
      </c>
      <c r="C82" s="250">
        <f>B82*0.55</f>
        <v>430.58400000000012</v>
      </c>
      <c r="D82" s="54">
        <v>0.45</v>
      </c>
      <c r="E82" s="252">
        <f t="shared" ref="E82:E89" si="12">C82</f>
        <v>430.58400000000012</v>
      </c>
      <c r="F82" s="86">
        <v>0.45</v>
      </c>
      <c r="G82" s="3"/>
      <c r="H82" s="5"/>
      <c r="I82" s="6"/>
    </row>
    <row r="83" spans="1:9" ht="30" x14ac:dyDescent="0.35">
      <c r="A83" s="81" t="s">
        <v>76</v>
      </c>
      <c r="B83" s="192">
        <v>836</v>
      </c>
      <c r="C83" s="228">
        <f>B83/2</f>
        <v>418</v>
      </c>
      <c r="D83" s="219">
        <v>0.5</v>
      </c>
      <c r="E83" s="253">
        <f t="shared" si="12"/>
        <v>418</v>
      </c>
      <c r="F83" s="219">
        <v>0.5</v>
      </c>
      <c r="G83" s="3"/>
      <c r="H83" s="5"/>
      <c r="I83" s="6"/>
    </row>
    <row r="84" spans="1:9" ht="30" x14ac:dyDescent="0.35">
      <c r="A84" s="52" t="s">
        <v>77</v>
      </c>
      <c r="B84" s="213"/>
      <c r="C84" s="235"/>
      <c r="D84" s="185">
        <v>0.5</v>
      </c>
      <c r="E84" s="254"/>
      <c r="F84" s="185"/>
      <c r="G84" s="3"/>
      <c r="H84" s="5"/>
      <c r="I84" s="6"/>
    </row>
    <row r="85" spans="1:9" ht="30" x14ac:dyDescent="0.35">
      <c r="A85" s="52" t="s">
        <v>78</v>
      </c>
      <c r="B85" s="213"/>
      <c r="C85" s="235"/>
      <c r="D85" s="185">
        <v>0.5</v>
      </c>
      <c r="E85" s="254"/>
      <c r="F85" s="185"/>
      <c r="G85" s="3"/>
      <c r="H85" s="5"/>
      <c r="I85" s="6"/>
    </row>
    <row r="86" spans="1:9" ht="30" x14ac:dyDescent="0.35">
      <c r="A86" s="52" t="s">
        <v>79</v>
      </c>
      <c r="B86" s="213"/>
      <c r="C86" s="235"/>
      <c r="D86" s="185">
        <v>0.5</v>
      </c>
      <c r="E86" s="254"/>
      <c r="F86" s="185"/>
      <c r="G86" s="3"/>
      <c r="H86" s="5"/>
      <c r="I86" s="6"/>
    </row>
    <row r="87" spans="1:9" ht="30" x14ac:dyDescent="0.35">
      <c r="A87" s="87" t="s">
        <v>80</v>
      </c>
      <c r="B87" s="213"/>
      <c r="C87" s="235"/>
      <c r="D87" s="185">
        <v>0.5</v>
      </c>
      <c r="E87" s="254"/>
      <c r="F87" s="185"/>
      <c r="G87" s="3"/>
      <c r="H87" s="5"/>
      <c r="I87" s="6"/>
    </row>
    <row r="88" spans="1:9" ht="30.75" thickBot="1" x14ac:dyDescent="0.4">
      <c r="A88" s="57" t="s">
        <v>81</v>
      </c>
      <c r="B88" s="214"/>
      <c r="C88" s="236"/>
      <c r="D88" s="220">
        <v>0.5</v>
      </c>
      <c r="E88" s="255"/>
      <c r="F88" s="220"/>
      <c r="G88" s="3"/>
      <c r="H88" s="5"/>
      <c r="I88" s="6"/>
    </row>
    <row r="89" spans="1:9" ht="31.5" hidden="1" customHeight="1" thickBot="1" x14ac:dyDescent="0.4">
      <c r="A89" s="88" t="s">
        <v>26</v>
      </c>
      <c r="B89" s="53">
        <f>547*1.12</f>
        <v>612.6400000000001</v>
      </c>
      <c r="C89" s="70">
        <f>B89*0.55</f>
        <v>336.95200000000006</v>
      </c>
      <c r="D89" s="54">
        <v>0.45</v>
      </c>
      <c r="E89" s="85">
        <f t="shared" si="12"/>
        <v>336.95200000000006</v>
      </c>
      <c r="F89" s="86">
        <v>0.45</v>
      </c>
      <c r="G89" s="3"/>
      <c r="H89" s="5"/>
      <c r="I89" s="6"/>
    </row>
    <row r="90" spans="1:9" ht="31.5" customHeight="1" thickBot="1" x14ac:dyDescent="0.4">
      <c r="A90" s="215" t="s">
        <v>89</v>
      </c>
      <c r="B90" s="216"/>
      <c r="C90" s="216"/>
      <c r="D90" s="216"/>
      <c r="E90" s="216"/>
      <c r="F90" s="218"/>
      <c r="G90" s="3"/>
      <c r="H90" s="5"/>
      <c r="I90" s="6"/>
    </row>
    <row r="91" spans="1:9" ht="30" x14ac:dyDescent="0.35">
      <c r="A91" s="77" t="s">
        <v>76</v>
      </c>
      <c r="B91" s="108">
        <v>836</v>
      </c>
      <c r="C91" s="244">
        <f>B91/2</f>
        <v>418</v>
      </c>
      <c r="D91" s="50">
        <v>0.5</v>
      </c>
      <c r="E91" s="251">
        <f>C91</f>
        <v>418</v>
      </c>
      <c r="F91" s="83">
        <v>0.5</v>
      </c>
      <c r="G91" s="3"/>
      <c r="H91" s="5"/>
      <c r="I91" s="6"/>
    </row>
    <row r="92" spans="1:9" ht="27.75" thickBot="1" x14ac:dyDescent="0.4">
      <c r="A92" s="89" t="s">
        <v>28</v>
      </c>
      <c r="B92" s="119">
        <v>755</v>
      </c>
      <c r="C92" s="245" t="s">
        <v>93</v>
      </c>
      <c r="D92" s="59">
        <v>0.5</v>
      </c>
      <c r="E92" s="256">
        <f>B92/2</f>
        <v>377.5</v>
      </c>
      <c r="F92" s="106">
        <v>0.5</v>
      </c>
      <c r="G92" s="3"/>
      <c r="H92" s="5"/>
      <c r="I92" s="6"/>
    </row>
    <row r="93" spans="1:9" ht="57.75" hidden="1" customHeight="1" thickBot="1" x14ac:dyDescent="0.4">
      <c r="A93" s="134" t="s">
        <v>88</v>
      </c>
      <c r="B93" s="135">
        <f>1400*1.1</f>
        <v>1540.0000000000002</v>
      </c>
      <c r="C93" s="129">
        <f>E93</f>
        <v>1078</v>
      </c>
      <c r="D93" s="59">
        <f>F93</f>
        <v>0.30000000000000016</v>
      </c>
      <c r="E93" s="130">
        <f>B93*0.7</f>
        <v>1078</v>
      </c>
      <c r="F93" s="90">
        <f>1-(E93/B93)</f>
        <v>0.30000000000000016</v>
      </c>
      <c r="G93" s="3"/>
      <c r="H93" s="5"/>
      <c r="I93" s="6"/>
    </row>
    <row r="94" spans="1:9" ht="27.75" thickBot="1" x14ac:dyDescent="0.4">
      <c r="A94" s="178" t="s">
        <v>48</v>
      </c>
      <c r="B94" s="179"/>
      <c r="C94" s="179"/>
      <c r="D94" s="179"/>
      <c r="E94" s="212"/>
      <c r="F94" s="180"/>
      <c r="G94" s="3"/>
      <c r="H94" s="5"/>
      <c r="I94" s="6"/>
    </row>
    <row r="95" spans="1:9" ht="27.75" thickBot="1" x14ac:dyDescent="0.4">
      <c r="A95" s="91" t="s">
        <v>49</v>
      </c>
      <c r="B95" s="131">
        <v>673</v>
      </c>
      <c r="C95" s="257">
        <f>B95/2</f>
        <v>336.5</v>
      </c>
      <c r="D95" s="92">
        <v>0.5</v>
      </c>
      <c r="E95" s="257">
        <f>C95</f>
        <v>336.5</v>
      </c>
      <c r="F95" s="93">
        <v>0.5</v>
      </c>
      <c r="G95" s="3"/>
      <c r="H95" s="5"/>
      <c r="I95" s="6"/>
    </row>
    <row r="96" spans="1:9" ht="27.75" thickBot="1" x14ac:dyDescent="0.4">
      <c r="A96" s="199" t="s">
        <v>40</v>
      </c>
      <c r="B96" s="200"/>
      <c r="C96" s="200"/>
      <c r="D96" s="200"/>
      <c r="E96" s="200"/>
      <c r="F96" s="201"/>
      <c r="G96" s="3"/>
      <c r="H96" s="5"/>
      <c r="I96" s="6"/>
    </row>
    <row r="97" spans="1:9" ht="30" x14ac:dyDescent="0.35">
      <c r="A97" s="49" t="s">
        <v>82</v>
      </c>
      <c r="B97" s="107">
        <v>810</v>
      </c>
      <c r="C97" s="234">
        <f>B97/2</f>
        <v>405</v>
      </c>
      <c r="D97" s="61">
        <v>0.5</v>
      </c>
      <c r="E97" s="251">
        <f>C97</f>
        <v>405</v>
      </c>
      <c r="F97" s="83">
        <v>0.5</v>
      </c>
      <c r="G97" s="3"/>
      <c r="H97" s="5"/>
      <c r="I97" s="6"/>
    </row>
    <row r="98" spans="1:9" ht="27" x14ac:dyDescent="0.35">
      <c r="A98" s="94" t="s">
        <v>52</v>
      </c>
      <c r="B98" s="132">
        <v>591</v>
      </c>
      <c r="C98" s="231" t="s">
        <v>93</v>
      </c>
      <c r="D98" s="80">
        <v>0.5</v>
      </c>
      <c r="E98" s="258">
        <f>B98/2</f>
        <v>295.5</v>
      </c>
      <c r="F98" s="95">
        <v>0.5</v>
      </c>
      <c r="G98" s="3"/>
      <c r="H98" s="5"/>
      <c r="I98" s="6"/>
    </row>
    <row r="99" spans="1:9" ht="27" x14ac:dyDescent="0.35">
      <c r="A99" s="52" t="s">
        <v>42</v>
      </c>
      <c r="B99" s="132">
        <v>810</v>
      </c>
      <c r="C99" s="231">
        <f t="shared" ref="C99:C104" si="13">B99/2</f>
        <v>405</v>
      </c>
      <c r="D99" s="80">
        <v>0.5</v>
      </c>
      <c r="E99" s="258">
        <f t="shared" ref="E99:E104" si="14">C99</f>
        <v>405</v>
      </c>
      <c r="F99" s="95">
        <v>0.5</v>
      </c>
      <c r="G99" s="3"/>
      <c r="H99" s="5"/>
      <c r="I99" s="6"/>
    </row>
    <row r="100" spans="1:9" ht="30" x14ac:dyDescent="0.35">
      <c r="A100" s="52" t="s">
        <v>83</v>
      </c>
      <c r="B100" s="132">
        <v>810</v>
      </c>
      <c r="C100" s="231">
        <f t="shared" si="13"/>
        <v>405</v>
      </c>
      <c r="D100" s="80">
        <v>0.5</v>
      </c>
      <c r="E100" s="258">
        <f t="shared" si="14"/>
        <v>405</v>
      </c>
      <c r="F100" s="95">
        <v>0.5</v>
      </c>
      <c r="G100" s="3"/>
      <c r="H100" s="5"/>
      <c r="I100" s="6"/>
    </row>
    <row r="101" spans="1:9" ht="27" x14ac:dyDescent="0.35">
      <c r="A101" s="81" t="s">
        <v>45</v>
      </c>
      <c r="B101" s="132">
        <v>700</v>
      </c>
      <c r="C101" s="231">
        <f t="shared" si="13"/>
        <v>350</v>
      </c>
      <c r="D101" s="80">
        <v>0.5</v>
      </c>
      <c r="E101" s="258">
        <f t="shared" si="14"/>
        <v>350</v>
      </c>
      <c r="F101" s="95">
        <v>0.5</v>
      </c>
      <c r="G101" s="3"/>
      <c r="H101" s="5"/>
      <c r="I101" s="6"/>
    </row>
    <row r="102" spans="1:9" ht="30" x14ac:dyDescent="0.35">
      <c r="A102" s="57" t="s">
        <v>84</v>
      </c>
      <c r="B102" s="110">
        <v>749</v>
      </c>
      <c r="C102" s="231">
        <f>B102/2</f>
        <v>374.5</v>
      </c>
      <c r="D102" s="80">
        <v>0.5</v>
      </c>
      <c r="E102" s="258">
        <f t="shared" si="14"/>
        <v>374.5</v>
      </c>
      <c r="F102" s="95">
        <v>0.5</v>
      </c>
      <c r="G102" s="3"/>
      <c r="H102" s="5"/>
      <c r="I102" s="6"/>
    </row>
    <row r="103" spans="1:9" ht="27" hidden="1" x14ac:dyDescent="0.35">
      <c r="A103" s="57" t="s">
        <v>54</v>
      </c>
      <c r="B103" s="104">
        <v>547</v>
      </c>
      <c r="C103" s="246">
        <f t="shared" si="13"/>
        <v>273.5</v>
      </c>
      <c r="D103" s="80">
        <v>0.5</v>
      </c>
      <c r="E103" s="252">
        <f t="shared" si="14"/>
        <v>273.5</v>
      </c>
      <c r="F103" s="95">
        <v>0.5</v>
      </c>
      <c r="G103" s="3"/>
      <c r="H103" s="5"/>
      <c r="I103" s="6"/>
    </row>
    <row r="104" spans="1:9" ht="30" x14ac:dyDescent="0.35">
      <c r="A104" s="57" t="s">
        <v>85</v>
      </c>
      <c r="B104" s="110">
        <v>810</v>
      </c>
      <c r="C104" s="231">
        <f t="shared" si="13"/>
        <v>405</v>
      </c>
      <c r="D104" s="80">
        <v>0.5</v>
      </c>
      <c r="E104" s="258">
        <f t="shared" si="14"/>
        <v>405</v>
      </c>
      <c r="F104" s="95">
        <v>0.5</v>
      </c>
      <c r="G104" s="3"/>
      <c r="H104" s="5"/>
      <c r="I104" s="6"/>
    </row>
    <row r="105" spans="1:9" ht="30.75" thickBot="1" x14ac:dyDescent="0.4">
      <c r="A105" s="58" t="s">
        <v>86</v>
      </c>
      <c r="B105" s="133">
        <v>700</v>
      </c>
      <c r="C105" s="232" t="s">
        <v>93</v>
      </c>
      <c r="D105" s="82">
        <v>0.5</v>
      </c>
      <c r="E105" s="256">
        <f>B105/2</f>
        <v>350</v>
      </c>
      <c r="F105" s="106">
        <v>0.5</v>
      </c>
      <c r="G105" s="3"/>
      <c r="H105" s="5"/>
      <c r="I105" s="6"/>
    </row>
    <row r="106" spans="1:9" x14ac:dyDescent="0.25">
      <c r="A106" s="101"/>
      <c r="B106" s="98"/>
      <c r="C106" s="98"/>
      <c r="D106" s="98"/>
      <c r="E106" s="98"/>
      <c r="F106" s="98"/>
    </row>
    <row r="107" spans="1:9" x14ac:dyDescent="0.25">
      <c r="A107" s="101"/>
      <c r="B107" s="98"/>
      <c r="C107" s="98"/>
      <c r="D107" s="98"/>
      <c r="E107" s="98"/>
      <c r="F107" s="98"/>
    </row>
    <row r="108" spans="1:9" ht="12" customHeight="1" x14ac:dyDescent="0.25">
      <c r="A108" s="97"/>
      <c r="B108" s="98"/>
      <c r="C108" s="98"/>
      <c r="D108" s="98"/>
      <c r="E108" s="98"/>
      <c r="F108" s="98"/>
    </row>
    <row r="109" spans="1:9" ht="12" customHeight="1" x14ac:dyDescent="0.25">
      <c r="A109" s="97"/>
      <c r="B109" s="98"/>
      <c r="C109" s="98"/>
      <c r="D109" s="98"/>
      <c r="E109" s="98"/>
      <c r="F109" s="98"/>
    </row>
    <row r="110" spans="1:9" ht="12" customHeight="1" x14ac:dyDescent="0.25">
      <c r="A110" s="97"/>
      <c r="B110" s="98"/>
      <c r="C110" s="98"/>
      <c r="D110" s="98"/>
      <c r="E110" s="98"/>
      <c r="F110" s="98"/>
    </row>
    <row r="111" spans="1:9" ht="12" customHeight="1" x14ac:dyDescent="0.25">
      <c r="A111" s="97"/>
      <c r="B111" s="98"/>
      <c r="C111" s="98"/>
      <c r="D111" s="98"/>
      <c r="E111" s="98"/>
      <c r="F111" s="98"/>
    </row>
    <row r="112" spans="1:9" ht="12" customHeight="1" x14ac:dyDescent="0.25">
      <c r="A112" s="97"/>
      <c r="B112" s="98"/>
      <c r="C112" s="98"/>
      <c r="D112" s="98"/>
      <c r="E112" s="98"/>
      <c r="F112" s="98"/>
    </row>
    <row r="113" spans="1:6" ht="12" customHeight="1" x14ac:dyDescent="0.25">
      <c r="A113" s="97"/>
      <c r="B113" s="98"/>
      <c r="C113" s="98"/>
      <c r="D113" s="98"/>
      <c r="E113" s="98"/>
      <c r="F113" s="98"/>
    </row>
    <row r="114" spans="1:6" ht="12" customHeight="1" x14ac:dyDescent="0.25">
      <c r="A114" s="97"/>
      <c r="B114" s="98"/>
      <c r="C114" s="98"/>
      <c r="D114" s="98"/>
      <c r="E114" s="98"/>
      <c r="F114" s="98"/>
    </row>
    <row r="115" spans="1:6" ht="12" customHeight="1" x14ac:dyDescent="0.25">
      <c r="A115" s="97"/>
      <c r="B115" s="98"/>
      <c r="C115" s="98"/>
      <c r="D115" s="98"/>
      <c r="E115" s="98"/>
      <c r="F115" s="98"/>
    </row>
    <row r="116" spans="1:6" ht="12" customHeight="1" x14ac:dyDescent="0.25">
      <c r="A116" s="97"/>
      <c r="B116" s="98"/>
      <c r="C116" s="98"/>
      <c r="D116" s="98"/>
      <c r="E116" s="98"/>
      <c r="F116" s="98"/>
    </row>
    <row r="117" spans="1:6" x14ac:dyDescent="0.25">
      <c r="A117" s="97"/>
      <c r="B117" s="98"/>
      <c r="C117" s="98"/>
      <c r="D117" s="98"/>
      <c r="E117" s="98"/>
      <c r="F117" s="98"/>
    </row>
    <row r="118" spans="1:6" x14ac:dyDescent="0.25">
      <c r="A118" s="97"/>
      <c r="B118" s="98"/>
      <c r="C118" s="98"/>
      <c r="D118" s="98"/>
      <c r="E118" s="98"/>
      <c r="F118" s="98"/>
    </row>
    <row r="119" spans="1:6" x14ac:dyDescent="0.25">
      <c r="A119" s="97"/>
      <c r="B119" s="98"/>
      <c r="C119" s="98"/>
      <c r="D119" s="98"/>
      <c r="E119" s="98"/>
      <c r="F119" s="98"/>
    </row>
    <row r="120" spans="1:6" x14ac:dyDescent="0.25">
      <c r="A120" s="99"/>
      <c r="B120" s="100"/>
      <c r="C120" s="100"/>
      <c r="D120" s="100"/>
      <c r="E120" s="100"/>
      <c r="F120" s="100"/>
    </row>
    <row r="121" spans="1:6" x14ac:dyDescent="0.25">
      <c r="A121" s="99"/>
      <c r="B121" s="100"/>
      <c r="C121" s="100"/>
      <c r="D121" s="100"/>
      <c r="E121" s="100"/>
      <c r="F121" s="100"/>
    </row>
    <row r="122" spans="1:6" x14ac:dyDescent="0.25">
      <c r="A122" s="99"/>
      <c r="B122" s="100"/>
      <c r="C122" s="100"/>
      <c r="D122" s="100"/>
      <c r="E122" s="100"/>
      <c r="F122" s="100"/>
    </row>
    <row r="123" spans="1:6" x14ac:dyDescent="0.25">
      <c r="A123" s="99"/>
      <c r="B123" s="100"/>
      <c r="C123" s="100"/>
      <c r="D123" s="100"/>
      <c r="E123" s="100"/>
      <c r="F123" s="100"/>
    </row>
    <row r="124" spans="1:6" x14ac:dyDescent="0.25">
      <c r="A124" s="99"/>
      <c r="B124" s="100"/>
      <c r="C124" s="100"/>
      <c r="D124" s="100"/>
      <c r="E124" s="100"/>
      <c r="F124" s="100"/>
    </row>
    <row r="125" spans="1:6" x14ac:dyDescent="0.25">
      <c r="A125" s="99"/>
      <c r="B125" s="100"/>
      <c r="C125" s="100"/>
      <c r="D125" s="100"/>
      <c r="E125" s="100"/>
      <c r="F125" s="100"/>
    </row>
    <row r="126" spans="1:6" x14ac:dyDescent="0.25">
      <c r="A126" s="99"/>
      <c r="B126" s="100"/>
      <c r="C126" s="100"/>
      <c r="D126" s="100"/>
      <c r="E126" s="100"/>
      <c r="F126" s="100"/>
    </row>
    <row r="127" spans="1:6" x14ac:dyDescent="0.25">
      <c r="A127" s="99"/>
      <c r="B127" s="100"/>
      <c r="C127" s="100"/>
      <c r="D127" s="100"/>
      <c r="E127" s="100"/>
      <c r="F127" s="100"/>
    </row>
    <row r="128" spans="1:6" x14ac:dyDescent="0.25">
      <c r="A128" s="99"/>
      <c r="B128" s="100"/>
      <c r="C128" s="100"/>
      <c r="D128" s="100"/>
      <c r="E128" s="100"/>
      <c r="F128" s="100"/>
    </row>
    <row r="129" spans="1:6" x14ac:dyDescent="0.25">
      <c r="A129" s="99"/>
      <c r="B129" s="100"/>
      <c r="C129" s="100"/>
      <c r="D129" s="100"/>
      <c r="E129" s="100"/>
      <c r="F129" s="100"/>
    </row>
    <row r="130" spans="1:6" x14ac:dyDescent="0.25">
      <c r="A130" s="99"/>
      <c r="B130" s="100"/>
      <c r="C130" s="100"/>
      <c r="D130" s="100"/>
      <c r="E130" s="100"/>
      <c r="F130" s="100"/>
    </row>
    <row r="131" spans="1:6" x14ac:dyDescent="0.25">
      <c r="A131" s="99"/>
      <c r="B131" s="100"/>
      <c r="C131" s="100"/>
      <c r="D131" s="100"/>
      <c r="E131" s="100"/>
      <c r="F131" s="100"/>
    </row>
    <row r="132" spans="1:6" x14ac:dyDescent="0.25">
      <c r="A132" s="99"/>
      <c r="B132" s="100"/>
      <c r="C132" s="100"/>
      <c r="D132" s="100"/>
      <c r="E132" s="100"/>
      <c r="F132" s="100"/>
    </row>
    <row r="133" spans="1:6" x14ac:dyDescent="0.25">
      <c r="A133" s="99"/>
      <c r="B133" s="100"/>
      <c r="C133" s="100"/>
      <c r="D133" s="100"/>
      <c r="E133" s="100"/>
      <c r="F133" s="100"/>
    </row>
    <row r="134" spans="1:6" x14ac:dyDescent="0.25">
      <c r="A134" s="99"/>
      <c r="B134" s="100"/>
      <c r="C134" s="100"/>
      <c r="D134" s="100"/>
      <c r="E134" s="100"/>
      <c r="F134" s="100"/>
    </row>
    <row r="135" spans="1:6" x14ac:dyDescent="0.25">
      <c r="A135" s="99"/>
      <c r="B135" s="100"/>
      <c r="C135" s="100"/>
      <c r="D135" s="100"/>
      <c r="E135" s="100"/>
      <c r="F135" s="100"/>
    </row>
    <row r="136" spans="1:6" x14ac:dyDescent="0.25">
      <c r="A136" s="99"/>
      <c r="B136" s="100"/>
      <c r="C136" s="100"/>
      <c r="D136" s="100"/>
      <c r="E136" s="100"/>
      <c r="F136" s="100"/>
    </row>
    <row r="137" spans="1:6" x14ac:dyDescent="0.25">
      <c r="A137" s="99"/>
      <c r="B137" s="100"/>
      <c r="C137" s="100"/>
      <c r="D137" s="100"/>
      <c r="E137" s="100"/>
      <c r="F137" s="100"/>
    </row>
    <row r="138" spans="1:6" x14ac:dyDescent="0.25">
      <c r="A138" s="99"/>
      <c r="B138" s="100"/>
      <c r="C138" s="100"/>
      <c r="D138" s="100"/>
      <c r="E138" s="100"/>
      <c r="F138" s="100"/>
    </row>
  </sheetData>
  <sheetProtection algorithmName="SHA-512" hashValue="7dO1XxU0/87TNFTgKkI3tF/r/ySq5+lpq7d17vJ7XFRnSPycmvOjyz2DYuPMLiSu8t7g1ZMxQgXxP8bgIJUv7Q==" saltValue="Ec30EFTopzs3JNpWGuguSQ==" spinCount="100000" sheet="1" objects="1" scenarios="1"/>
  <sortState ref="A91:F93">
    <sortCondition ref="A91"/>
  </sortState>
  <mergeCells count="50">
    <mergeCell ref="A1:F1"/>
    <mergeCell ref="A96:F96"/>
    <mergeCell ref="A63:F63"/>
    <mergeCell ref="A67:F67"/>
    <mergeCell ref="A71:F71"/>
    <mergeCell ref="A94:F94"/>
    <mergeCell ref="B83:B88"/>
    <mergeCell ref="C83:C88"/>
    <mergeCell ref="E83:E88"/>
    <mergeCell ref="A80:F80"/>
    <mergeCell ref="F83:F88"/>
    <mergeCell ref="D83:D88"/>
    <mergeCell ref="A90:F90"/>
    <mergeCell ref="A10:F10"/>
    <mergeCell ref="A6:A9"/>
    <mergeCell ref="C6:F7"/>
    <mergeCell ref="A3:F3"/>
    <mergeCell ref="A4:F4"/>
    <mergeCell ref="F13:F17"/>
    <mergeCell ref="B13:B17"/>
    <mergeCell ref="B6:B9"/>
    <mergeCell ref="C13:C14"/>
    <mergeCell ref="E13:E14"/>
    <mergeCell ref="C36:C37"/>
    <mergeCell ref="C40:C43"/>
    <mergeCell ref="C55:C56"/>
    <mergeCell ref="D36:D37"/>
    <mergeCell ref="A11:F11"/>
    <mergeCell ref="A35:F35"/>
    <mergeCell ref="A18:F18"/>
    <mergeCell ref="A20:F20"/>
    <mergeCell ref="A22:F22"/>
    <mergeCell ref="A23:F23"/>
    <mergeCell ref="D13:D17"/>
    <mergeCell ref="A60:F60"/>
    <mergeCell ref="A46:F46"/>
    <mergeCell ref="A57:F57"/>
    <mergeCell ref="C8:D8"/>
    <mergeCell ref="E8:F8"/>
    <mergeCell ref="B40:B43"/>
    <mergeCell ref="B36:B37"/>
    <mergeCell ref="B55:B56"/>
    <mergeCell ref="D40:D43"/>
    <mergeCell ref="D55:D56"/>
    <mergeCell ref="E36:E37"/>
    <mergeCell ref="E40:E43"/>
    <mergeCell ref="F55:F56"/>
    <mergeCell ref="E55:E56"/>
    <mergeCell ref="F36:F37"/>
    <mergeCell ref="F40:F43"/>
  </mergeCells>
  <phoneticPr fontId="3" type="noConversion"/>
  <printOptions horizontalCentered="1"/>
  <pageMargins left="0.19685039370078741" right="0.15748031496062992" top="0.81" bottom="0.82677165354330717" header="0.62992125984251968" footer="0.31496062992125984"/>
  <pageSetup paperSize="9" scale="41" fitToHeight="0" orientation="portrait" horizontalDpi="1200" verticalDpi="0" r:id="rId1"/>
  <ignoredErrors>
    <ignoredError sqref="E39 E15 E26:E28 E48 E69 E9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2"/>
  <sheetViews>
    <sheetView workbookViewId="0">
      <selection activeCell="B26" sqref="B26"/>
    </sheetView>
  </sheetViews>
  <sheetFormatPr defaultRowHeight="15" x14ac:dyDescent="0.25"/>
  <sheetData>
    <row r="12" spans="8:8" x14ac:dyDescent="0.25">
      <c r="H12" s="2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-II- 1º SEM 2018-PAC</vt:lpstr>
      <vt:lpstr>Plan1</vt:lpstr>
      <vt:lpstr>'Tabela -II- 1º SEM 2018-PAC'!Area_de_impressao</vt:lpstr>
    </vt:vector>
  </TitlesOfParts>
  <Company>UniSant'Anna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Gaby</cp:lastModifiedBy>
  <cp:lastPrinted>2018-01-16T18:23:23Z</cp:lastPrinted>
  <dcterms:created xsi:type="dcterms:W3CDTF">2013-10-01T14:37:31Z</dcterms:created>
  <dcterms:modified xsi:type="dcterms:W3CDTF">2018-01-22T13:24:20Z</dcterms:modified>
</cp:coreProperties>
</file>